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2020RAMP/Workpapers/EO - Wildfire/Modeling WPs/"/>
    </mc:Choice>
  </mc:AlternateContent>
  <xr:revisionPtr revIDLastSave="0" documentId="8_{A540D118-F8AF-40C2-B1DB-4E9DFC3ECACE}" xr6:coauthVersionLast="31" xr6:coauthVersionMax="31" xr10:uidLastSave="{00000000-0000-0000-0000-000000000000}"/>
  <bookViews>
    <workbookView xWindow="0" yWindow="0" windowWidth="28800" windowHeight="11925" activeTab="2" xr2:uid="{9F70522C-1673-4D98-9EDC-EE9D49D8F642}"/>
  </bookViews>
  <sheets>
    <sheet name="Rel_and_Fin_Analysis" sheetId="1" r:id="rId1"/>
    <sheet name="CalFire Financial Consequences" sheetId="2" r:id="rId2"/>
    <sheet name="CalFire Fin. Con. Count" sheetId="3" r:id="rId3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768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768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1" hidden="1">'CalFire Financial Consequences'!$A$1:$J$1</definedName>
    <definedName name="_xlnm._FilterDatabase" localSheetId="0" hidden="1">Rel_and_Fin_Analysis!$A$13:$C$2190</definedName>
    <definedName name="Cause">#REF!</definedName>
    <definedName name="Contributing">#REF!</definedName>
    <definedName name="Control">#REF!</definedName>
    <definedName name="EM">#REF!</definedName>
    <definedName name="Equip">#REF!</definedName>
    <definedName name="Equipment">#REF!</definedName>
    <definedName name="Fir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and">#REF!</definedName>
    <definedName name="Lands">#REF!</definedName>
    <definedName name="Material">#REF!</definedName>
    <definedName name="Object">#REF!</definedName>
    <definedName name="OContact">#REF!</definedName>
    <definedName name="Pal_Workbook_GUID" hidden="1">"NRPUZ8ECBWT5R9H3M2Y9I7MT"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Type">#REF!</definedName>
    <definedName name="Utility">#REF!</definedName>
    <definedName name="YN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C15" i="1"/>
  <c r="C16" i="1"/>
  <c r="E3" i="1" s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14" i="1"/>
  <c r="D3" i="1" s="1"/>
  <c r="F10" i="1"/>
  <c r="F9" i="1"/>
  <c r="F3" i="1" l="1"/>
  <c r="F11" i="1" l="1"/>
  <c r="F12" i="1" s="1"/>
  <c r="D4" i="1" s="1"/>
  <c r="O28" i="2" l="1"/>
  <c r="M26" i="2"/>
  <c r="M27" i="2"/>
  <c r="N27" i="2"/>
  <c r="O27" i="2"/>
  <c r="P27" i="2"/>
  <c r="Q27" i="2"/>
  <c r="R27" i="2"/>
  <c r="S27" i="2"/>
  <c r="T17" i="2" l="1"/>
  <c r="S17" i="2"/>
  <c r="R17" i="2"/>
  <c r="Q17" i="2"/>
  <c r="P17" i="2"/>
  <c r="O17" i="2"/>
  <c r="N17" i="2"/>
  <c r="M17" i="2"/>
  <c r="T16" i="2"/>
  <c r="S16" i="2"/>
  <c r="R16" i="2"/>
  <c r="Q16" i="2"/>
  <c r="P16" i="2"/>
  <c r="O16" i="2"/>
  <c r="N16" i="2"/>
  <c r="M16" i="2"/>
  <c r="T15" i="2"/>
  <c r="S15" i="2"/>
  <c r="R15" i="2"/>
  <c r="Q15" i="2"/>
  <c r="P15" i="2"/>
  <c r="O15" i="2"/>
  <c r="N15" i="2"/>
  <c r="M15" i="2"/>
  <c r="T14" i="2"/>
  <c r="S14" i="2"/>
  <c r="S18" i="2" s="1"/>
  <c r="R14" i="2"/>
  <c r="R18" i="2" s="1"/>
  <c r="Q14" i="2"/>
  <c r="Q18" i="2" s="1"/>
  <c r="P14" i="2"/>
  <c r="P18" i="2" s="1"/>
  <c r="O14" i="2"/>
  <c r="O18" i="2" s="1"/>
  <c r="N14" i="2"/>
  <c r="N18" i="2" s="1"/>
  <c r="M14" i="2"/>
  <c r="M18" i="2" s="1"/>
  <c r="T9" i="2"/>
  <c r="S9" i="2"/>
  <c r="S25" i="2" s="1"/>
  <c r="R9" i="2"/>
  <c r="R25" i="2" s="1"/>
  <c r="Q9" i="2"/>
  <c r="Q25" i="2" s="1"/>
  <c r="P9" i="2"/>
  <c r="P25" i="2" s="1"/>
  <c r="O9" i="2"/>
  <c r="N9" i="2"/>
  <c r="N25" i="2" s="1"/>
  <c r="M9" i="2"/>
  <c r="M25" i="2" s="1"/>
  <c r="T8" i="2"/>
  <c r="T24" i="2" s="1"/>
  <c r="S8" i="2"/>
  <c r="S24" i="2" s="1"/>
  <c r="R8" i="2"/>
  <c r="R24" i="2" s="1"/>
  <c r="Q8" i="2"/>
  <c r="Q24" i="2" s="1"/>
  <c r="P8" i="2"/>
  <c r="P24" i="2" s="1"/>
  <c r="O8" i="2"/>
  <c r="O24" i="2" s="1"/>
  <c r="N8" i="2"/>
  <c r="N24" i="2" s="1"/>
  <c r="M8" i="2"/>
  <c r="M24" i="2" s="1"/>
  <c r="T7" i="2"/>
  <c r="T23" i="2" s="1"/>
  <c r="S7" i="2"/>
  <c r="S23" i="2" s="1"/>
  <c r="R7" i="2"/>
  <c r="R23" i="2" s="1"/>
  <c r="Q7" i="2"/>
  <c r="Q23" i="2" s="1"/>
  <c r="P7" i="2"/>
  <c r="P23" i="2" s="1"/>
  <c r="O7" i="2"/>
  <c r="O23" i="2" s="1"/>
  <c r="N7" i="2"/>
  <c r="N23" i="2" s="1"/>
  <c r="M7" i="2"/>
  <c r="M23" i="2" s="1"/>
  <c r="T6" i="2"/>
  <c r="T22" i="2" s="1"/>
  <c r="S6" i="2"/>
  <c r="S22" i="2" s="1"/>
  <c r="R6" i="2"/>
  <c r="R22" i="2" s="1"/>
  <c r="Q6" i="2"/>
  <c r="Q22" i="2" s="1"/>
  <c r="P6" i="2"/>
  <c r="P22" i="2" s="1"/>
  <c r="O6" i="2"/>
  <c r="O22" i="2" s="1"/>
  <c r="N6" i="2"/>
  <c r="N22" i="2" s="1"/>
  <c r="M6" i="2"/>
  <c r="M22" i="2" s="1"/>
  <c r="T18" i="2" l="1"/>
  <c r="T25" i="2"/>
  <c r="T26" i="2"/>
  <c r="O26" i="2"/>
  <c r="P26" i="2"/>
  <c r="Q26" i="2"/>
  <c r="N26" i="2"/>
  <c r="R26" i="2"/>
  <c r="S26" i="2"/>
  <c r="N10" i="2"/>
  <c r="R10" i="2"/>
  <c r="O10" i="2"/>
  <c r="S10" i="2"/>
  <c r="P10" i="2"/>
  <c r="T10" i="2"/>
  <c r="M10" i="2"/>
  <c r="Q10" i="2"/>
</calcChain>
</file>

<file path=xl/sharedStrings.xml><?xml version="1.0" encoding="utf-8"?>
<sst xmlns="http://schemas.openxmlformats.org/spreadsheetml/2006/main" count="3335" uniqueCount="190">
  <si>
    <t>N.A.</t>
  </si>
  <si>
    <t>Size</t>
  </si>
  <si>
    <t>&lt; 0.25 Acres</t>
  </si>
  <si>
    <t xml:space="preserve">&lt; 3 meters </t>
  </si>
  <si>
    <t>.26 - 9.99 Acres</t>
  </si>
  <si>
    <t xml:space="preserve">Structure Only </t>
  </si>
  <si>
    <t>10 - 99 Acres</t>
  </si>
  <si>
    <t>100 - 299 Acres</t>
  </si>
  <si>
    <t>&lt; 3 meters</t>
  </si>
  <si>
    <t>&lt; 3 Meters</t>
  </si>
  <si>
    <t>3 meters - 0.25 Acres</t>
  </si>
  <si>
    <t>Structure Only</t>
  </si>
  <si>
    <t>1 meter - &lt; 3 meters</t>
  </si>
  <si>
    <t>0.25 - 10 Acres</t>
  </si>
  <si>
    <t>10 - 100 Acres</t>
  </si>
  <si>
    <t>&lt; 1 meter</t>
  </si>
  <si>
    <t>Average Dollar Cost per Fire</t>
  </si>
  <si>
    <t>Year</t>
  </si>
  <si>
    <t>.25 acres or &lt;</t>
  </si>
  <si>
    <t>.26-9.99 acres</t>
  </si>
  <si>
    <t>10-99 acres</t>
  </si>
  <si>
    <t>100-299 acres</t>
  </si>
  <si>
    <t>300-999 acres</t>
  </si>
  <si>
    <t>1000-4999 acres</t>
  </si>
  <si>
    <t>5000 acres &gt;</t>
  </si>
  <si>
    <t>Total</t>
  </si>
  <si>
    <t>Average</t>
  </si>
  <si>
    <t>column index</t>
  </si>
  <si>
    <t>All Ignition Data Set</t>
  </si>
  <si>
    <t>Sheet</t>
  </si>
  <si>
    <t>Source file</t>
  </si>
  <si>
    <t>This was manually created to bucket fires into the right size buckets in column C (see example in Cell C8)</t>
  </si>
  <si>
    <t>EO-WF-3_Wildfire Bowtie Analysis</t>
  </si>
  <si>
    <t>0_Customer Minutes Interrupted</t>
  </si>
  <si>
    <t>COUNTY</t>
  </si>
  <si>
    <t>Alameda</t>
  </si>
  <si>
    <t>Amador</t>
  </si>
  <si>
    <t>Butte</t>
  </si>
  <si>
    <t>Fire Damages By Year in Dollars</t>
  </si>
  <si>
    <t>Calaveras</t>
  </si>
  <si>
    <r>
      <rPr>
        <b/>
        <sz val="9"/>
        <rFont val="Arial"/>
        <family val="2"/>
      </rPr>
      <t>.26-9.99 acres</t>
    </r>
  </si>
  <si>
    <r>
      <rPr>
        <b/>
        <sz val="9"/>
        <rFont val="Arial"/>
        <family val="2"/>
      </rPr>
      <t>10-99 acres</t>
    </r>
  </si>
  <si>
    <r>
      <rPr>
        <b/>
        <sz val="9"/>
        <rFont val="Arial"/>
        <family val="2"/>
      </rPr>
      <t>100-299 acres</t>
    </r>
  </si>
  <si>
    <r>
      <rPr>
        <b/>
        <sz val="9"/>
        <rFont val="Arial"/>
        <family val="2"/>
      </rPr>
      <t>300-999 acres</t>
    </r>
  </si>
  <si>
    <r>
      <rPr>
        <b/>
        <sz val="9"/>
        <rFont val="Arial"/>
        <family val="2"/>
      </rPr>
      <t>5000 acres &gt;</t>
    </r>
  </si>
  <si>
    <t>Colusa</t>
  </si>
  <si>
    <t>Contra Costa</t>
  </si>
  <si>
    <t>Del Norte</t>
  </si>
  <si>
    <t>E. San Joaquin</t>
  </si>
  <si>
    <t>E. Stanislaus</t>
  </si>
  <si>
    <t>E. Trinity</t>
  </si>
  <si>
    <t>El Dorado</t>
  </si>
  <si>
    <t>Fires By Year via Count</t>
  </si>
  <si>
    <t>Fresno</t>
  </si>
  <si>
    <t>Glenn</t>
  </si>
  <si>
    <t>Humboldt</t>
  </si>
  <si>
    <t>Inyo</t>
  </si>
  <si>
    <t>Kings</t>
  </si>
  <si>
    <t>Lake</t>
  </si>
  <si>
    <t>Lassen</t>
  </si>
  <si>
    <t>Madera</t>
  </si>
  <si>
    <t>Mariposa</t>
  </si>
  <si>
    <t>Mendocino</t>
  </si>
  <si>
    <t>Merced</t>
  </si>
  <si>
    <t>Modoc</t>
  </si>
  <si>
    <t>Monterey</t>
  </si>
  <si>
    <t>Napa</t>
  </si>
  <si>
    <t>Nevada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</si>
  <si>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</si>
  <si>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</si>
  <si>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</si>
  <si>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</si>
  <si>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</si>
  <si>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</si>
  <si>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</si>
  <si>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Joaquin</t>
  </si>
  <si>
    <t>San Luis Obispo</t>
  </si>
  <si>
    <t>San Mateo</t>
  </si>
  <si>
    <t>Santa Clara</t>
  </si>
  <si>
    <t>Santa Cruz</t>
  </si>
  <si>
    <t>Shasta</t>
  </si>
  <si>
    <t>Sierra</t>
  </si>
  <si>
    <t>Siskiyou</t>
  </si>
  <si>
    <t>Solano</t>
  </si>
  <si>
    <t>Sonoma</t>
  </si>
  <si>
    <t>Sutter</t>
  </si>
  <si>
    <t>Tehama</t>
  </si>
  <si>
    <t>Tulare</t>
  </si>
  <si>
    <t>Tuolumne</t>
  </si>
  <si>
    <t>W. San Joaquin</t>
  </si>
  <si>
    <t>W. Stanislaus</t>
  </si>
  <si>
    <t>Yolo</t>
  </si>
  <si>
    <t>Yuba</t>
  </si>
  <si>
    <t>Alpine</t>
  </si>
  <si>
    <t>Imperial</t>
  </si>
  <si>
    <t>Mono</t>
  </si>
  <si>
    <t>San Francisco</t>
  </si>
  <si>
    <t>Stanislaus</t>
  </si>
  <si>
    <t>Trinity</t>
  </si>
  <si>
    <t>County</t>
  </si>
  <si>
    <r>
      <rPr>
        <b/>
        <sz val="9"/>
        <rFont val="Arial"/>
        <family val="2"/>
      </rPr>
      <t>Total</t>
    </r>
  </si>
  <si>
    <r>
      <rPr>
        <b/>
        <sz val="9"/>
        <rFont val="Arial"/>
        <family val="2"/>
      </rPr>
      <t>.25 acres or &lt;</t>
    </r>
  </si>
  <si>
    <r>
      <rPr>
        <b/>
        <sz val="9"/>
        <rFont val="Arial"/>
        <family val="2"/>
      </rPr>
      <t>1000-4999 acres</t>
    </r>
  </si>
  <si>
    <r>
      <rPr>
        <b/>
        <sz val="9"/>
        <rFont val="Arial"/>
        <family val="2"/>
      </rPr>
      <t>Amador</t>
    </r>
  </si>
  <si>
    <r>
      <rPr>
        <b/>
        <sz val="9"/>
        <rFont val="Arial"/>
        <family val="2"/>
      </rPr>
      <t>El Dorado</t>
    </r>
  </si>
  <si>
    <r>
      <rPr>
        <b/>
        <sz val="9"/>
        <rFont val="Arial"/>
        <family val="2"/>
      </rPr>
      <t>Sacramento</t>
    </r>
  </si>
  <si>
    <r>
      <rPr>
        <b/>
        <sz val="9"/>
        <rFont val="Arial"/>
        <family val="2"/>
      </rPr>
      <t>San Joaquin</t>
    </r>
  </si>
  <si>
    <r>
      <rPr>
        <b/>
        <sz val="9"/>
        <rFont val="Arial"/>
        <family val="2"/>
      </rPr>
      <t>Butte</t>
    </r>
  </si>
  <si>
    <r>
      <rPr>
        <b/>
        <sz val="9"/>
        <rFont val="Arial"/>
        <family val="2"/>
      </rPr>
      <t>Tehama</t>
    </r>
  </si>
  <si>
    <r>
      <rPr>
        <b/>
        <sz val="9"/>
        <rFont val="Arial"/>
        <family val="2"/>
      </rPr>
      <t>Del Norte</t>
    </r>
  </si>
  <si>
    <r>
      <rPr>
        <b/>
        <sz val="9"/>
        <rFont val="Arial"/>
        <family val="2"/>
      </rPr>
      <t>Humboldt</t>
    </r>
  </si>
  <si>
    <r>
      <rPr>
        <b/>
        <sz val="9"/>
        <rFont val="Arial"/>
        <family val="2"/>
      </rPr>
      <t>Lassen</t>
    </r>
  </si>
  <si>
    <r>
      <rPr>
        <b/>
        <sz val="9"/>
        <rFont val="Arial"/>
        <family val="2"/>
      </rPr>
      <t>Modoc</t>
    </r>
  </si>
  <si>
    <r>
      <rPr>
        <b/>
        <sz val="9"/>
        <rFont val="Arial"/>
        <family val="2"/>
      </rPr>
      <t>Plumas</t>
    </r>
  </si>
  <si>
    <r>
      <rPr>
        <b/>
        <sz val="9"/>
        <rFont val="Arial"/>
        <family val="2"/>
      </rPr>
      <t>Shasta</t>
    </r>
  </si>
  <si>
    <r>
      <rPr>
        <b/>
        <sz val="9"/>
        <rFont val="Arial"/>
        <family val="2"/>
      </rPr>
      <t>Siskiyou</t>
    </r>
  </si>
  <si>
    <r>
      <rPr>
        <b/>
        <sz val="9"/>
        <rFont val="Arial"/>
        <family val="2"/>
      </rPr>
      <t>Mendocino</t>
    </r>
  </si>
  <si>
    <r>
      <rPr>
        <b/>
        <sz val="9"/>
        <rFont val="Arial"/>
        <family val="2"/>
      </rPr>
      <t>Nevada</t>
    </r>
  </si>
  <si>
    <r>
      <rPr>
        <b/>
        <sz val="9"/>
        <rFont val="Arial"/>
        <family val="2"/>
      </rPr>
      <t>Placer</t>
    </r>
  </si>
  <si>
    <r>
      <rPr>
        <b/>
        <sz val="9"/>
        <rFont val="Arial"/>
        <family val="2"/>
      </rPr>
      <t>Sierra</t>
    </r>
  </si>
  <si>
    <r>
      <rPr>
        <b/>
        <sz val="9"/>
        <rFont val="Arial"/>
        <family val="2"/>
      </rPr>
      <t>Sutter</t>
    </r>
  </si>
  <si>
    <r>
      <rPr>
        <b/>
        <sz val="9"/>
        <rFont val="Arial"/>
        <family val="2"/>
      </rPr>
      <t>Yuba</t>
    </r>
  </si>
  <si>
    <r>
      <rPr>
        <b/>
        <sz val="9"/>
        <rFont val="Arial"/>
        <family val="2"/>
      </rPr>
      <t>San Mateo</t>
    </r>
  </si>
  <si>
    <r>
      <rPr>
        <b/>
        <sz val="9"/>
        <rFont val="Arial"/>
        <family val="2"/>
      </rPr>
      <t>Santa Cruz</t>
    </r>
  </si>
  <si>
    <r>
      <rPr>
        <b/>
        <sz val="9"/>
        <rFont val="Arial"/>
        <family val="2"/>
      </rPr>
      <t>Alameda</t>
    </r>
  </si>
  <si>
    <r>
      <rPr>
        <b/>
        <sz val="9"/>
        <rFont val="Arial"/>
        <family val="2"/>
      </rPr>
      <t>Contra Costa</t>
    </r>
  </si>
  <si>
    <r>
      <rPr>
        <b/>
        <sz val="9"/>
        <rFont val="Arial"/>
        <family val="2"/>
      </rPr>
      <t>Santa Clara</t>
    </r>
  </si>
  <si>
    <r>
      <rPr>
        <b/>
        <sz val="9"/>
        <rFont val="Arial"/>
        <family val="2"/>
      </rPr>
      <t>W. San Joaquin</t>
    </r>
  </si>
  <si>
    <r>
      <rPr>
        <b/>
        <sz val="9"/>
        <rFont val="Arial"/>
        <family val="2"/>
      </rPr>
      <t>W. Stanislaus</t>
    </r>
  </si>
  <si>
    <r>
      <rPr>
        <b/>
        <sz val="9"/>
        <rFont val="Arial"/>
        <family val="2"/>
      </rPr>
      <t>E. Trinity</t>
    </r>
  </si>
  <si>
    <r>
      <rPr>
        <b/>
        <sz val="9"/>
        <rFont val="Arial"/>
        <family val="2"/>
      </rPr>
      <t>Colusa</t>
    </r>
  </si>
  <si>
    <r>
      <rPr>
        <b/>
        <sz val="9"/>
        <rFont val="Arial"/>
        <family val="2"/>
      </rPr>
      <t>Lake</t>
    </r>
  </si>
  <si>
    <r>
      <rPr>
        <b/>
        <sz val="9"/>
        <rFont val="Arial"/>
        <family val="2"/>
      </rPr>
      <t>Napa</t>
    </r>
  </si>
  <si>
    <r>
      <rPr>
        <b/>
        <sz val="9"/>
        <rFont val="Arial"/>
        <family val="2"/>
      </rPr>
      <t>Solano</t>
    </r>
  </si>
  <si>
    <r>
      <rPr>
        <b/>
        <sz val="9"/>
        <rFont val="Arial"/>
        <family val="2"/>
      </rPr>
      <t>Sonoma</t>
    </r>
  </si>
  <si>
    <r>
      <rPr>
        <b/>
        <sz val="9"/>
        <rFont val="Arial"/>
        <family val="2"/>
      </rPr>
      <t>Yolo</t>
    </r>
  </si>
  <si>
    <r>
      <rPr>
        <b/>
        <sz val="9"/>
        <rFont val="Arial"/>
        <family val="2"/>
      </rPr>
      <t>Glenn</t>
    </r>
  </si>
  <si>
    <r>
      <rPr>
        <b/>
        <sz val="9"/>
        <rFont val="Arial"/>
        <family val="2"/>
      </rPr>
      <t>Fresno</t>
    </r>
  </si>
  <si>
    <r>
      <rPr>
        <b/>
        <sz val="9"/>
        <rFont val="Arial"/>
        <family val="2"/>
      </rPr>
      <t>Kings</t>
    </r>
  </si>
  <si>
    <r>
      <rPr>
        <b/>
        <sz val="9"/>
        <rFont val="Arial"/>
        <family val="2"/>
      </rPr>
      <t>Madera</t>
    </r>
  </si>
  <si>
    <r>
      <rPr>
        <b/>
        <sz val="9"/>
        <rFont val="Arial"/>
        <family val="2"/>
      </rPr>
      <t>Mariposa</t>
    </r>
  </si>
  <si>
    <r>
      <rPr>
        <b/>
        <sz val="9"/>
        <rFont val="Arial"/>
        <family val="2"/>
      </rPr>
      <t>Merced</t>
    </r>
  </si>
  <si>
    <r>
      <rPr>
        <b/>
        <sz val="9"/>
        <rFont val="Arial"/>
        <family val="2"/>
      </rPr>
      <t>Riverside</t>
    </r>
  </si>
  <si>
    <r>
      <rPr>
        <b/>
        <sz val="9"/>
        <rFont val="Arial"/>
        <family val="2"/>
      </rPr>
      <t>Monterey</t>
    </r>
  </si>
  <si>
    <r>
      <rPr>
        <b/>
        <sz val="9"/>
        <rFont val="Arial"/>
        <family val="2"/>
      </rPr>
      <t>San Benito</t>
    </r>
  </si>
  <si>
    <r>
      <rPr>
        <b/>
        <sz val="9"/>
        <rFont val="Arial"/>
        <family val="2"/>
      </rPr>
      <t>Inyo</t>
    </r>
  </si>
  <si>
    <r>
      <rPr>
        <b/>
        <sz val="9"/>
        <rFont val="Arial"/>
        <family val="2"/>
      </rPr>
      <t>San Bernardino</t>
    </r>
  </si>
  <si>
    <r>
      <rPr>
        <b/>
        <sz val="9"/>
        <rFont val="Arial"/>
        <family val="2"/>
      </rPr>
      <t>San Diego</t>
    </r>
  </si>
  <si>
    <r>
      <rPr>
        <b/>
        <sz val="9"/>
        <rFont val="Arial"/>
        <family val="2"/>
      </rPr>
      <t>San Luis Obispo</t>
    </r>
  </si>
  <si>
    <r>
      <rPr>
        <b/>
        <sz val="9"/>
        <rFont val="Arial"/>
        <family val="2"/>
      </rPr>
      <t>Tulare</t>
    </r>
  </si>
  <si>
    <r>
      <rPr>
        <b/>
        <sz val="9"/>
        <rFont val="Arial"/>
        <family val="2"/>
      </rPr>
      <t>Calaveras</t>
    </r>
  </si>
  <si>
    <r>
      <rPr>
        <b/>
        <sz val="9"/>
        <rFont val="Arial"/>
        <family val="2"/>
      </rPr>
      <t>E. San Joaquin</t>
    </r>
  </si>
  <si>
    <r>
      <rPr>
        <b/>
        <sz val="9"/>
        <rFont val="Arial"/>
        <family val="2"/>
      </rPr>
      <t>E. Stanislaus</t>
    </r>
  </si>
  <si>
    <r>
      <rPr>
        <b/>
        <sz val="9"/>
        <rFont val="Arial"/>
        <family val="2"/>
      </rPr>
      <t>Tuolumne</t>
    </r>
  </si>
  <si>
    <r>
      <rPr>
        <b/>
        <vertAlign val="subscript"/>
        <sz val="8"/>
        <rFont val="Arial"/>
        <family val="2"/>
      </rPr>
      <t xml:space="preserve">1 </t>
    </r>
    <r>
      <rPr>
        <b/>
        <sz val="8"/>
        <rFont val="Arial"/>
        <family val="2"/>
      </rPr>
      <t>4</t>
    </r>
  </si>
  <si>
    <r>
      <rPr>
        <b/>
        <vertAlign val="subscript"/>
        <sz val="8"/>
        <rFont val="Arial"/>
        <family val="2"/>
      </rPr>
      <t xml:space="preserve">0 </t>
    </r>
    <r>
      <rPr>
        <b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</si>
  <si>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32 </t>
    </r>
    <r>
      <rPr>
        <b/>
        <vertAlign val="superscript"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</si>
  <si>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14 </t>
    </r>
    <r>
      <rPr>
        <b/>
        <vertAlign val="superscript"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</si>
  <si>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11 </t>
    </r>
    <r>
      <rPr>
        <b/>
        <vertAlign val="superscript"/>
        <sz val="8"/>
        <rFont val="Arial"/>
        <family val="2"/>
      </rPr>
      <t>3</t>
    </r>
  </si>
  <si>
    <r>
      <rPr>
        <b/>
        <vertAlign val="subscript"/>
        <sz val="8"/>
        <rFont val="Arial"/>
        <family val="2"/>
      </rPr>
      <t xml:space="preserve">6 </t>
    </r>
    <r>
      <rPr>
        <b/>
        <sz val="8"/>
        <rFont val="Arial"/>
        <family val="2"/>
      </rPr>
      <t>1</t>
    </r>
  </si>
  <si>
    <r>
      <rPr>
        <b/>
        <vertAlign val="subscript"/>
        <sz val="8"/>
        <rFont val="Arial"/>
        <family val="2"/>
      </rPr>
      <t xml:space="preserve">1 </t>
    </r>
    <r>
      <rPr>
        <b/>
        <sz val="8"/>
        <rFont val="Arial"/>
        <family val="2"/>
      </rPr>
      <t>0</t>
    </r>
  </si>
  <si>
    <r>
      <rPr>
        <b/>
        <sz val="9"/>
        <rFont val="Arial"/>
        <family val="2"/>
      </rPr>
      <t>Alpine</t>
    </r>
  </si>
  <si>
    <r>
      <rPr>
        <b/>
        <sz val="9"/>
        <rFont val="Arial"/>
        <family val="2"/>
      </rPr>
      <t>Imperial</t>
    </r>
  </si>
  <si>
    <r>
      <rPr>
        <b/>
        <sz val="9"/>
        <rFont val="Arial"/>
        <family val="2"/>
      </rPr>
      <t>Mono</t>
    </r>
  </si>
  <si>
    <r>
      <rPr>
        <b/>
        <sz val="9"/>
        <rFont val="Arial"/>
        <family val="2"/>
      </rPr>
      <t>San Francisco</t>
    </r>
  </si>
  <si>
    <r>
      <rPr>
        <b/>
        <sz val="9"/>
        <rFont val="Arial"/>
        <family val="2"/>
      </rPr>
      <t>Stanislaus</t>
    </r>
  </si>
  <si>
    <r>
      <rPr>
        <b/>
        <sz val="9"/>
        <rFont val="Arial"/>
        <family val="2"/>
      </rPr>
      <t>Trinity</t>
    </r>
  </si>
  <si>
    <t>Average 2</t>
  </si>
  <si>
    <t>Average 3</t>
  </si>
  <si>
    <t>Size in All Ignition Data Set</t>
  </si>
  <si>
    <t>Table 2: Consolidates Reliability and Financial Consequence information in one table</t>
  </si>
  <si>
    <t>Table 4 is used to merge data into this table in the correct category.</t>
  </si>
  <si>
    <t>Table 4: Look-up for column index in the Average Dollar Cost per Fire table in CalFire Financial Consequences tab</t>
  </si>
  <si>
    <t>Sub-Attribute</t>
  </si>
  <si>
    <t>Level</t>
  </si>
  <si>
    <t>Distribution1</t>
  </si>
  <si>
    <t>Financial</t>
  </si>
  <si>
    <t>Small</t>
  </si>
  <si>
    <t>Lognormal</t>
  </si>
  <si>
    <t>Electric Reliability</t>
  </si>
  <si>
    <t>Sampling Probability</t>
  </si>
  <si>
    <t>Mean</t>
  </si>
  <si>
    <t>Std. Dev.</t>
  </si>
  <si>
    <t>Table 1: Distribution Inputs</t>
  </si>
  <si>
    <t>(no known outage)</t>
  </si>
  <si>
    <t>total #</t>
  </si>
  <si>
    <t>total without NA</t>
  </si>
  <si>
    <t>Table 3: Data Summary</t>
  </si>
  <si>
    <t>Summary of count for data in Table 2</t>
  </si>
  <si>
    <t>These are 2015-2019 Small Fire (&lt;300 acres) records from the "All Ignition Data Set" in EO-WF-3, sorted by Cutomer Minutes Interrupted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</si>
</sst>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\$#,##0"/>
    <numFmt numFmtId="166" formatCode="\$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6">
    <xf numFmtId="0" fontId="0" fillId="0" borderId="0" xfId="0"/>
    <xf numFmtId="0" fontId="0" fillId="0" borderId="12" xfId="0" applyBorder="1"/>
    <xf numFmtId="0" fontId="4" fillId="0" borderId="0" xfId="0" applyFont="1"/>
    <xf numFmtId="0" fontId="0" fillId="0" borderId="0" xfId="0" applyFill="1"/>
    <xf numFmtId="0" fontId="1" fillId="0" borderId="0" xfId="1" applyFont="1"/>
    <xf numFmtId="0" fontId="2" fillId="0" borderId="4" xfId="1" applyFont="1" applyFill="1" applyBorder="1" applyAlignment="1">
      <alignment horizontal="left" vertical="top" wrapText="1" indent="1"/>
    </xf>
    <xf numFmtId="0" fontId="2" fillId="0" borderId="4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 indent="2"/>
    </xf>
    <xf numFmtId="0" fontId="2" fillId="0" borderId="13" xfId="1" applyFont="1" applyFill="1" applyBorder="1" applyAlignment="1">
      <alignment horizontal="right" vertical="top" wrapText="1" indent="1"/>
    </xf>
    <xf numFmtId="0" fontId="2" fillId="0" borderId="13" xfId="1" applyFont="1" applyFill="1" applyBorder="1" applyAlignment="1">
      <alignment horizontal="left" vertical="top" wrapText="1" indent="1"/>
    </xf>
    <xf numFmtId="0" fontId="2" fillId="0" borderId="14" xfId="1" applyFont="1" applyFill="1" applyBorder="1" applyAlignment="1">
      <alignment horizontal="left" vertical="top" wrapText="1" indent="1"/>
    </xf>
    <xf numFmtId="1" fontId="6" fillId="0" borderId="13" xfId="1" applyNumberFormat="1" applyFont="1" applyFill="1" applyBorder="1" applyAlignment="1">
      <alignment horizontal="right" vertical="top" wrapText="1"/>
    </xf>
    <xf numFmtId="1" fontId="6" fillId="0" borderId="14" xfId="1" applyNumberFormat="1" applyFont="1" applyFill="1" applyBorder="1" applyAlignment="1">
      <alignment horizontal="right" vertical="top" wrapText="1"/>
    </xf>
    <xf numFmtId="1" fontId="6" fillId="0" borderId="16" xfId="1" applyNumberFormat="1" applyFont="1" applyFill="1" applyBorder="1" applyAlignment="1">
      <alignment horizontal="right" vertical="top" wrapText="1"/>
    </xf>
    <xf numFmtId="0" fontId="2" fillId="0" borderId="13" xfId="1" applyFont="1" applyFill="1" applyBorder="1" applyAlignment="1">
      <alignment horizontal="right" vertical="top" wrapText="1"/>
    </xf>
    <xf numFmtId="0" fontId="1" fillId="0" borderId="13" xfId="1" applyFill="1" applyBorder="1" applyAlignment="1">
      <alignment horizontal="right" vertical="top" wrapText="1"/>
    </xf>
    <xf numFmtId="0" fontId="1" fillId="0" borderId="16" xfId="1" applyFill="1" applyBorder="1" applyAlignment="1">
      <alignment horizontal="right" vertical="top" wrapText="1"/>
    </xf>
    <xf numFmtId="0" fontId="5" fillId="0" borderId="16" xfId="1" applyFont="1" applyFill="1" applyBorder="1" applyAlignment="1">
      <alignment horizontal="right" vertical="top" wrapText="1"/>
    </xf>
    <xf numFmtId="0" fontId="5" fillId="0" borderId="13" xfId="1" applyFont="1" applyFill="1" applyBorder="1" applyAlignment="1">
      <alignment horizontal="right" vertical="top" wrapText="1"/>
    </xf>
    <xf numFmtId="0" fontId="4" fillId="0" borderId="0" xfId="0" applyFont="1" applyFill="1"/>
    <xf numFmtId="0" fontId="1" fillId="0" borderId="0" xfId="1" applyFont="1" applyFill="1"/>
    <xf numFmtId="0" fontId="1" fillId="0" borderId="1" xfId="1" applyFont="1" applyFill="1" applyBorder="1" applyAlignment="1">
      <alignment horizontal="centerContinuous"/>
    </xf>
    <xf numFmtId="0" fontId="1" fillId="0" borderId="2" xfId="1" applyFont="1" applyFill="1" applyBorder="1" applyAlignment="1">
      <alignment horizontal="centerContinuous"/>
    </xf>
    <xf numFmtId="0" fontId="1" fillId="0" borderId="3" xfId="1" applyFont="1" applyFill="1" applyBorder="1" applyAlignment="1">
      <alignment horizontal="centerContinuous"/>
    </xf>
    <xf numFmtId="0" fontId="3" fillId="0" borderId="6" xfId="1" applyFont="1" applyFill="1" applyBorder="1"/>
    <xf numFmtId="164" fontId="3" fillId="0" borderId="0" xfId="2" applyNumberFormat="1" applyFont="1" applyFill="1" applyBorder="1"/>
    <xf numFmtId="164" fontId="3" fillId="0" borderId="8" xfId="2" applyNumberFormat="1" applyFont="1" applyFill="1" applyBorder="1"/>
    <xf numFmtId="0" fontId="3" fillId="0" borderId="9" xfId="1" applyFont="1" applyFill="1" applyBorder="1"/>
    <xf numFmtId="164" fontId="3" fillId="0" borderId="10" xfId="2" applyNumberFormat="1" applyFont="1" applyFill="1" applyBorder="1"/>
    <xf numFmtId="164" fontId="3" fillId="0" borderId="11" xfId="2" applyNumberFormat="1" applyFont="1" applyFill="1" applyBorder="1"/>
    <xf numFmtId="0" fontId="3" fillId="0" borderId="1" xfId="1" applyFont="1" applyFill="1" applyBorder="1"/>
    <xf numFmtId="164" fontId="3" fillId="0" borderId="2" xfId="1" applyNumberFormat="1" applyFont="1" applyFill="1" applyBorder="1"/>
    <xf numFmtId="164" fontId="3" fillId="0" borderId="3" xfId="1" applyNumberFormat="1" applyFont="1" applyFill="1" applyBorder="1"/>
    <xf numFmtId="164" fontId="3" fillId="0" borderId="7" xfId="2" applyNumberFormat="1" applyFont="1" applyFill="1" applyBorder="1"/>
    <xf numFmtId="0" fontId="3" fillId="0" borderId="0" xfId="1" applyFont="1" applyFill="1"/>
    <xf numFmtId="0" fontId="3" fillId="0" borderId="13" xfId="1" applyFont="1" applyFill="1" applyBorder="1" applyAlignment="1">
      <alignment horizontal="left" vertical="top" wrapText="1"/>
    </xf>
    <xf numFmtId="165" fontId="10" fillId="0" borderId="13" xfId="1" applyNumberFormat="1" applyFont="1" applyFill="1" applyBorder="1" applyAlignment="1">
      <alignment horizontal="right" vertical="top" wrapText="1"/>
    </xf>
    <xf numFmtId="166" fontId="10" fillId="0" borderId="13" xfId="1" applyNumberFormat="1" applyFont="1" applyFill="1" applyBorder="1" applyAlignment="1">
      <alignment horizontal="right" vertical="top" wrapText="1"/>
    </xf>
    <xf numFmtId="166" fontId="10" fillId="0" borderId="14" xfId="1" applyNumberFormat="1" applyFont="1" applyFill="1" applyBorder="1" applyAlignment="1">
      <alignment horizontal="right" vertical="top" wrapText="1"/>
    </xf>
    <xf numFmtId="165" fontId="10" fillId="0" borderId="14" xfId="1" applyNumberFormat="1" applyFont="1" applyFill="1" applyBorder="1" applyAlignment="1">
      <alignment horizontal="right" vertical="top" wrapText="1"/>
    </xf>
    <xf numFmtId="0" fontId="3" fillId="0" borderId="13" xfId="1" applyFont="1" applyFill="1" applyBorder="1" applyAlignment="1">
      <alignment vertical="top" wrapText="1"/>
    </xf>
    <xf numFmtId="166" fontId="10" fillId="0" borderId="16" xfId="1" applyNumberFormat="1" applyFont="1" applyFill="1" applyBorder="1" applyAlignment="1">
      <alignment horizontal="right" vertical="top" wrapText="1"/>
    </xf>
    <xf numFmtId="164" fontId="11" fillId="0" borderId="12" xfId="1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3" fontId="0" fillId="0" borderId="12" xfId="0" applyNumberFormat="1" applyBorder="1"/>
    <xf numFmtId="0" fontId="0" fillId="0" borderId="0" xfId="0" applyAlignment="1">
      <alignment wrapText="1"/>
    </xf>
    <xf numFmtId="9" fontId="0" fillId="0" borderId="12" xfId="3" applyFont="1" applyBorder="1"/>
  </cellXfs>
  <cellStyles count="4">
    <cellStyle name="Comma 2" xfId="2" xr:uid="{7D840F02-17A6-4358-9731-EE847A9EC497}"/>
    <cellStyle name="Normal" xfId="0" builtinId="0"/>
    <cellStyle name="Normal 15" xfId="1" xr:uid="{CCF2C1C6-D3FA-4D8C-BEFC-F5A8AB7946DC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A5B30-6CEE-4936-9AD5-50B2136F62A9}">
  <sheetPr>
    <pageSetUpPr autoPageBreaks="0"/>
  </sheetPr>
  <dimension ref="A1:G2190"/>
  <sheetViews>
    <sheetView topLeftCell="A13" zoomScaleNormal="100" workbookViewId="0">
      <selection activeCell="D33" sqref="D33"/>
    </sheetView>
  </sheetViews>
  <sheetFormatPr defaultRowHeight="15" x14ac:dyDescent="0.25"/>
  <cols>
    <col min="1" max="1" width="22" customWidth="1"/>
    <col min="2" max="2" width="17.140625" style="47" customWidth="1"/>
    <col min="3" max="3" width="17.7109375" style="47" customWidth="1"/>
    <col min="4" max="4" width="32.140625" customWidth="1"/>
    <col min="5" max="5" width="19.85546875" customWidth="1"/>
    <col min="9" max="9" width="28.85546875" customWidth="1"/>
    <col min="10" max="10" width="13.140625" customWidth="1"/>
    <col min="14" max="17" width="11.28515625" customWidth="1"/>
  </cols>
  <sheetData>
    <row r="1" spans="1:7" x14ac:dyDescent="0.25">
      <c r="A1" s="2" t="s">
        <v>183</v>
      </c>
    </row>
    <row r="2" spans="1:7" x14ac:dyDescent="0.25">
      <c r="A2" s="1" t="s">
        <v>173</v>
      </c>
      <c r="B2" s="49" t="s">
        <v>174</v>
      </c>
      <c r="C2" s="49" t="s">
        <v>175</v>
      </c>
      <c r="D2" s="1" t="s">
        <v>180</v>
      </c>
      <c r="E2" s="1" t="s">
        <v>181</v>
      </c>
      <c r="F2" s="1" t="s">
        <v>182</v>
      </c>
    </row>
    <row r="3" spans="1:7" x14ac:dyDescent="0.25">
      <c r="A3" s="1" t="s">
        <v>176</v>
      </c>
      <c r="B3" s="49" t="s">
        <v>177</v>
      </c>
      <c r="C3" s="49" t="s">
        <v>178</v>
      </c>
      <c r="D3" s="55">
        <f>COUNTIF(C14:C2190,"&lt;&gt;0")/COUNT(C14:C2190)</f>
        <v>1</v>
      </c>
      <c r="E3" s="53">
        <f>AVERAGE(C14:C2190)</f>
        <v>3095.4493690105787</v>
      </c>
      <c r="F3" s="53">
        <f>STDEV(C14:C2190)</f>
        <v>5818.950643361416</v>
      </c>
    </row>
    <row r="4" spans="1:7" x14ac:dyDescent="0.25">
      <c r="A4" s="1" t="s">
        <v>179</v>
      </c>
      <c r="B4" s="49" t="s">
        <v>177</v>
      </c>
      <c r="C4" s="49" t="s">
        <v>178</v>
      </c>
      <c r="D4" s="55">
        <f>1-F10/F12</f>
        <v>0.96465295629820047</v>
      </c>
      <c r="E4" s="53">
        <f>AVERAGE(B69:B1569)</f>
        <v>76173.136575616256</v>
      </c>
      <c r="F4" s="53">
        <f>_xlfn.STDEV.S(B69:B1569)</f>
        <v>278783.69753681199</v>
      </c>
    </row>
    <row r="7" spans="1:7" x14ac:dyDescent="0.25">
      <c r="A7" s="2" t="s">
        <v>170</v>
      </c>
      <c r="E7" s="2" t="s">
        <v>187</v>
      </c>
    </row>
    <row r="8" spans="1:7" x14ac:dyDescent="0.25">
      <c r="A8" t="s">
        <v>189</v>
      </c>
      <c r="E8" t="s">
        <v>188</v>
      </c>
    </row>
    <row r="9" spans="1:7" x14ac:dyDescent="0.25">
      <c r="A9" t="s">
        <v>171</v>
      </c>
      <c r="E9" s="1" t="s">
        <v>0</v>
      </c>
      <c r="F9" s="1">
        <f>COUNTIF($B$14:$B$2190,E9)</f>
        <v>621</v>
      </c>
      <c r="G9" t="s">
        <v>184</v>
      </c>
    </row>
    <row r="10" spans="1:7" x14ac:dyDescent="0.25">
      <c r="E10" s="1">
        <v>0</v>
      </c>
      <c r="F10" s="1">
        <f>COUNTIF($B$14:$B$2190,E10)</f>
        <v>55</v>
      </c>
    </row>
    <row r="11" spans="1:7" x14ac:dyDescent="0.25">
      <c r="A11" s="2" t="s">
        <v>30</v>
      </c>
      <c r="B11" s="47" t="s">
        <v>32</v>
      </c>
      <c r="E11" s="1" t="s">
        <v>185</v>
      </c>
      <c r="F11" s="1">
        <f>COUNTA(A14:A2190)</f>
        <v>2177</v>
      </c>
    </row>
    <row r="12" spans="1:7" x14ac:dyDescent="0.25">
      <c r="A12" s="2" t="s">
        <v>29</v>
      </c>
      <c r="B12" s="47" t="s">
        <v>28</v>
      </c>
      <c r="E12" s="1" t="s">
        <v>186</v>
      </c>
      <c r="F12" s="1">
        <f>F11-F9</f>
        <v>1556</v>
      </c>
    </row>
    <row r="13" spans="1:7" ht="45" x14ac:dyDescent="0.25">
      <c r="A13" s="48" t="s">
        <v>1</v>
      </c>
      <c r="B13" s="48" t="s">
        <v>33</v>
      </c>
      <c r="C13" s="48" t="s">
        <v>16</v>
      </c>
      <c r="E13" s="54"/>
      <c r="F13" s="54"/>
      <c r="G13" s="54"/>
    </row>
    <row r="14" spans="1:7" x14ac:dyDescent="0.25">
      <c r="A14" s="1" t="s">
        <v>4</v>
      </c>
      <c r="B14" s="49">
        <v>0</v>
      </c>
      <c r="C14" s="49">
        <f>INDEX('CalFire Financial Consequences'!$M$26:$P$26,INDEX($F$19:$F$34,MATCH(A14,$E$19:$E$34,0)))</f>
        <v>5361.3126300627364</v>
      </c>
      <c r="E14" s="22" t="s">
        <v>172</v>
      </c>
    </row>
    <row r="15" spans="1:7" ht="34.5" customHeight="1" x14ac:dyDescent="0.25">
      <c r="A15" s="1" t="s">
        <v>6</v>
      </c>
      <c r="B15" s="49">
        <v>0</v>
      </c>
      <c r="C15" s="49">
        <f>INDEX('CalFire Financial Consequences'!$M$26:$P$26,INDEX($F$19:$F$34,MATCH(A15,$E$19:$E$34,0)))</f>
        <v>27732.611609173346</v>
      </c>
      <c r="E15" t="s">
        <v>31</v>
      </c>
      <c r="F15" s="3"/>
    </row>
    <row r="16" spans="1:7" x14ac:dyDescent="0.25">
      <c r="A16" s="1" t="s">
        <v>2</v>
      </c>
      <c r="B16" s="49">
        <v>0</v>
      </c>
      <c r="C16" s="49">
        <f>INDEX('CalFire Financial Consequences'!$M$26:$P$26,INDEX($F$19:$F$34,MATCH(A16,$E$19:$E$34,0)))</f>
        <v>1013.3938851009249</v>
      </c>
      <c r="F16" s="3"/>
    </row>
    <row r="17" spans="1:6" x14ac:dyDescent="0.25">
      <c r="A17" s="1" t="s">
        <v>4</v>
      </c>
      <c r="B17" s="49">
        <v>0</v>
      </c>
      <c r="C17" s="49">
        <f>INDEX('CalFire Financial Consequences'!$M$26:$P$26,INDEX($F$19:$F$34,MATCH(A17,$E$19:$E$34,0)))</f>
        <v>5361.3126300627364</v>
      </c>
    </row>
    <row r="18" spans="1:6" x14ac:dyDescent="0.25">
      <c r="A18" s="1" t="s">
        <v>2</v>
      </c>
      <c r="B18" s="49">
        <v>0</v>
      </c>
      <c r="C18" s="49">
        <f>INDEX('CalFire Financial Consequences'!$M$26:$P$26,INDEX($F$19:$F$34,MATCH(A18,$E$19:$E$34,0)))</f>
        <v>1013.3938851009249</v>
      </c>
      <c r="E18" s="1" t="s">
        <v>169</v>
      </c>
      <c r="F18" s="1" t="s">
        <v>27</v>
      </c>
    </row>
    <row r="19" spans="1:6" x14ac:dyDescent="0.25">
      <c r="A19" s="1" t="s">
        <v>2</v>
      </c>
      <c r="B19" s="49">
        <v>0</v>
      </c>
      <c r="C19" s="49">
        <f>INDEX('CalFire Financial Consequences'!$M$26:$P$26,INDEX($F$19:$F$34,MATCH(A19,$E$19:$E$34,0)))</f>
        <v>1013.3938851009249</v>
      </c>
      <c r="E19" s="1" t="s">
        <v>2</v>
      </c>
      <c r="F19" s="45">
        <v>1</v>
      </c>
    </row>
    <row r="20" spans="1:6" x14ac:dyDescent="0.25">
      <c r="A20" s="1" t="s">
        <v>6</v>
      </c>
      <c r="B20" s="49">
        <v>0</v>
      </c>
      <c r="C20" s="49">
        <f>INDEX('CalFire Financial Consequences'!$M$26:$P$26,INDEX($F$19:$F$34,MATCH(A20,$E$19:$E$34,0)))</f>
        <v>27732.611609173346</v>
      </c>
      <c r="E20" s="1" t="s">
        <v>3</v>
      </c>
      <c r="F20" s="45">
        <v>1</v>
      </c>
    </row>
    <row r="21" spans="1:6" x14ac:dyDescent="0.25">
      <c r="A21" s="1" t="s">
        <v>2</v>
      </c>
      <c r="B21" s="49">
        <v>0</v>
      </c>
      <c r="C21" s="49">
        <f>INDEX('CalFire Financial Consequences'!$M$26:$P$26,INDEX($F$19:$F$34,MATCH(A21,$E$19:$E$34,0)))</f>
        <v>1013.3938851009249</v>
      </c>
      <c r="E21" s="1" t="s">
        <v>11</v>
      </c>
      <c r="F21" s="45">
        <v>1</v>
      </c>
    </row>
    <row r="22" spans="1:6" x14ac:dyDescent="0.25">
      <c r="A22" s="1" t="s">
        <v>4</v>
      </c>
      <c r="B22" s="49">
        <v>0</v>
      </c>
      <c r="C22" s="49">
        <f>INDEX('CalFire Financial Consequences'!$M$26:$P$26,INDEX($F$19:$F$34,MATCH(A22,$E$19:$E$34,0)))</f>
        <v>5361.3126300627364</v>
      </c>
      <c r="E22" s="1" t="s">
        <v>12</v>
      </c>
      <c r="F22" s="45">
        <v>1</v>
      </c>
    </row>
    <row r="23" spans="1:6" x14ac:dyDescent="0.25">
      <c r="A23" s="1" t="s">
        <v>4</v>
      </c>
      <c r="B23" s="49">
        <v>0</v>
      </c>
      <c r="C23" s="49">
        <f>INDEX('CalFire Financial Consequences'!$M$26:$P$26,INDEX($F$19:$F$34,MATCH(A23,$E$19:$E$34,0)))</f>
        <v>5361.3126300627364</v>
      </c>
      <c r="E23" s="1" t="s">
        <v>15</v>
      </c>
      <c r="F23" s="45">
        <v>1</v>
      </c>
    </row>
    <row r="24" spans="1:6" x14ac:dyDescent="0.25">
      <c r="A24" s="1" t="s">
        <v>2</v>
      </c>
      <c r="B24" s="49">
        <v>0</v>
      </c>
      <c r="C24" s="49">
        <f>INDEX('CalFire Financial Consequences'!$M$26:$P$26,INDEX($F$19:$F$34,MATCH(A24,$E$19:$E$34,0)))</f>
        <v>1013.3938851009249</v>
      </c>
      <c r="E24" s="1" t="s">
        <v>8</v>
      </c>
      <c r="F24" s="45">
        <v>1</v>
      </c>
    </row>
    <row r="25" spans="1:6" x14ac:dyDescent="0.25">
      <c r="A25" s="1" t="s">
        <v>4</v>
      </c>
      <c r="B25" s="49">
        <v>0</v>
      </c>
      <c r="C25" s="49">
        <f>INDEX('CalFire Financial Consequences'!$M$26:$P$26,INDEX($F$19:$F$34,MATCH(A25,$E$19:$E$34,0)))</f>
        <v>5361.3126300627364</v>
      </c>
      <c r="E25" s="1" t="s">
        <v>10</v>
      </c>
      <c r="F25" s="45">
        <v>1</v>
      </c>
    </row>
    <row r="26" spans="1:6" x14ac:dyDescent="0.25">
      <c r="A26" s="1" t="s">
        <v>4</v>
      </c>
      <c r="B26" s="49">
        <v>0</v>
      </c>
      <c r="C26" s="49">
        <f>INDEX('CalFire Financial Consequences'!$M$26:$P$26,INDEX($F$19:$F$34,MATCH(A26,$E$19:$E$34,0)))</f>
        <v>5361.3126300627364</v>
      </c>
      <c r="E26" s="1" t="s">
        <v>5</v>
      </c>
      <c r="F26" s="45">
        <v>1</v>
      </c>
    </row>
    <row r="27" spans="1:6" x14ac:dyDescent="0.25">
      <c r="A27" s="1" t="s">
        <v>4</v>
      </c>
      <c r="B27" s="49">
        <v>0</v>
      </c>
      <c r="C27" s="49">
        <f>INDEX('CalFire Financial Consequences'!$M$26:$P$26,INDEX($F$19:$F$34,MATCH(A27,$E$19:$E$34,0)))</f>
        <v>5361.3126300627364</v>
      </c>
      <c r="E27" s="1"/>
      <c r="F27" s="46"/>
    </row>
    <row r="28" spans="1:6" x14ac:dyDescent="0.25">
      <c r="A28" s="1" t="s">
        <v>4</v>
      </c>
      <c r="B28" s="49">
        <v>0</v>
      </c>
      <c r="C28" s="49">
        <f>INDEX('CalFire Financial Consequences'!$M$26:$P$26,INDEX($F$19:$F$34,MATCH(A28,$E$19:$E$34,0)))</f>
        <v>5361.3126300627364</v>
      </c>
      <c r="E28" s="1" t="s">
        <v>4</v>
      </c>
      <c r="F28" s="45">
        <v>2</v>
      </c>
    </row>
    <row r="29" spans="1:6" x14ac:dyDescent="0.25">
      <c r="A29" s="1" t="s">
        <v>6</v>
      </c>
      <c r="B29" s="49">
        <v>0</v>
      </c>
      <c r="C29" s="49">
        <f>INDEX('CalFire Financial Consequences'!$M$26:$P$26,INDEX($F$19:$F$34,MATCH(A29,$E$19:$E$34,0)))</f>
        <v>27732.611609173346</v>
      </c>
      <c r="E29" s="1" t="s">
        <v>13</v>
      </c>
      <c r="F29" s="45">
        <v>2</v>
      </c>
    </row>
    <row r="30" spans="1:6" x14ac:dyDescent="0.25">
      <c r="A30" s="1" t="s">
        <v>4</v>
      </c>
      <c r="B30" s="49">
        <v>0</v>
      </c>
      <c r="C30" s="49">
        <f>INDEX('CalFire Financial Consequences'!$M$26:$P$26,INDEX($F$19:$F$34,MATCH(A30,$E$19:$E$34,0)))</f>
        <v>5361.3126300627364</v>
      </c>
      <c r="F30" s="46"/>
    </row>
    <row r="31" spans="1:6" x14ac:dyDescent="0.25">
      <c r="A31" s="1" t="s">
        <v>6</v>
      </c>
      <c r="B31" s="49">
        <v>0</v>
      </c>
      <c r="C31" s="49">
        <f>INDEX('CalFire Financial Consequences'!$M$26:$P$26,INDEX($F$19:$F$34,MATCH(A31,$E$19:$E$34,0)))</f>
        <v>27732.611609173346</v>
      </c>
      <c r="E31" s="1" t="s">
        <v>14</v>
      </c>
      <c r="F31" s="45">
        <v>3</v>
      </c>
    </row>
    <row r="32" spans="1:6" x14ac:dyDescent="0.25">
      <c r="A32" s="1" t="s">
        <v>4</v>
      </c>
      <c r="B32" s="49">
        <v>0</v>
      </c>
      <c r="C32" s="49">
        <f>INDEX('CalFire Financial Consequences'!$M$26:$P$26,INDEX($F$19:$F$34,MATCH(A32,$E$19:$E$34,0)))</f>
        <v>5361.3126300627364</v>
      </c>
      <c r="E32" s="1" t="s">
        <v>6</v>
      </c>
      <c r="F32" s="45">
        <v>3</v>
      </c>
    </row>
    <row r="33" spans="1:6" x14ac:dyDescent="0.25">
      <c r="A33" s="1" t="s">
        <v>2</v>
      </c>
      <c r="B33" s="49">
        <v>0</v>
      </c>
      <c r="C33" s="49">
        <f>INDEX('CalFire Financial Consequences'!$M$26:$P$26,INDEX($F$19:$F$34,MATCH(A33,$E$19:$E$34,0)))</f>
        <v>1013.3938851009249</v>
      </c>
      <c r="E33" s="1"/>
      <c r="F33" s="46"/>
    </row>
    <row r="34" spans="1:6" x14ac:dyDescent="0.25">
      <c r="A34" s="1" t="s">
        <v>2</v>
      </c>
      <c r="B34" s="49">
        <v>0</v>
      </c>
      <c r="C34" s="49">
        <f>INDEX('CalFire Financial Consequences'!$M$26:$P$26,INDEX($F$19:$F$34,MATCH(A34,$E$19:$E$34,0)))</f>
        <v>1013.3938851009249</v>
      </c>
      <c r="E34" s="1" t="s">
        <v>7</v>
      </c>
      <c r="F34" s="45">
        <v>4</v>
      </c>
    </row>
    <row r="35" spans="1:6" x14ac:dyDescent="0.25">
      <c r="A35" s="1" t="s">
        <v>2</v>
      </c>
      <c r="B35" s="49">
        <v>0</v>
      </c>
      <c r="C35" s="49">
        <f>INDEX('CalFire Financial Consequences'!$M$26:$P$26,INDEX($F$19:$F$34,MATCH(A35,$E$19:$E$34,0)))</f>
        <v>1013.3938851009249</v>
      </c>
    </row>
    <row r="36" spans="1:6" x14ac:dyDescent="0.25">
      <c r="A36" s="1" t="s">
        <v>8</v>
      </c>
      <c r="B36" s="49">
        <v>0</v>
      </c>
      <c r="C36" s="49">
        <f>INDEX('CalFire Financial Consequences'!$M$26:$P$26,INDEX($F$19:$F$34,MATCH(A36,$E$19:$E$34,0)))</f>
        <v>1013.3938851009249</v>
      </c>
    </row>
    <row r="37" spans="1:6" x14ac:dyDescent="0.25">
      <c r="A37" s="1" t="s">
        <v>4</v>
      </c>
      <c r="B37" s="49">
        <v>0</v>
      </c>
      <c r="C37" s="49">
        <f>INDEX('CalFire Financial Consequences'!$M$26:$P$26,INDEX($F$19:$F$34,MATCH(A37,$E$19:$E$34,0)))</f>
        <v>5361.3126300627364</v>
      </c>
    </row>
    <row r="38" spans="1:6" x14ac:dyDescent="0.25">
      <c r="A38" s="1" t="s">
        <v>6</v>
      </c>
      <c r="B38" s="49">
        <v>0</v>
      </c>
      <c r="C38" s="49">
        <f>INDEX('CalFire Financial Consequences'!$M$26:$P$26,INDEX($F$19:$F$34,MATCH(A38,$E$19:$E$34,0)))</f>
        <v>27732.611609173346</v>
      </c>
    </row>
    <row r="39" spans="1:6" x14ac:dyDescent="0.25">
      <c r="A39" s="1" t="s">
        <v>4</v>
      </c>
      <c r="B39" s="49">
        <v>0</v>
      </c>
      <c r="C39" s="49">
        <f>INDEX('CalFire Financial Consequences'!$M$26:$P$26,INDEX($F$19:$F$34,MATCH(A39,$E$19:$E$34,0)))</f>
        <v>5361.3126300627364</v>
      </c>
    </row>
    <row r="40" spans="1:6" x14ac:dyDescent="0.25">
      <c r="A40" s="1" t="s">
        <v>4</v>
      </c>
      <c r="B40" s="49">
        <v>0</v>
      </c>
      <c r="C40" s="49">
        <f>INDEX('CalFire Financial Consequences'!$M$26:$P$26,INDEX($F$19:$F$34,MATCH(A40,$E$19:$E$34,0)))</f>
        <v>5361.3126300627364</v>
      </c>
    </row>
    <row r="41" spans="1:6" x14ac:dyDescent="0.25">
      <c r="A41" s="1" t="s">
        <v>6</v>
      </c>
      <c r="B41" s="49">
        <v>0</v>
      </c>
      <c r="C41" s="49">
        <f>INDEX('CalFire Financial Consequences'!$M$26:$P$26,INDEX($F$19:$F$34,MATCH(A41,$E$19:$E$34,0)))</f>
        <v>27732.611609173346</v>
      </c>
    </row>
    <row r="42" spans="1:6" x14ac:dyDescent="0.25">
      <c r="A42" s="1" t="s">
        <v>4</v>
      </c>
      <c r="B42" s="49">
        <v>0</v>
      </c>
      <c r="C42" s="49">
        <f>INDEX('CalFire Financial Consequences'!$M$26:$P$26,INDEX($F$19:$F$34,MATCH(A42,$E$19:$E$34,0)))</f>
        <v>5361.3126300627364</v>
      </c>
    </row>
    <row r="43" spans="1:6" x14ac:dyDescent="0.25">
      <c r="A43" s="1" t="s">
        <v>2</v>
      </c>
      <c r="B43" s="49">
        <v>0</v>
      </c>
      <c r="C43" s="49">
        <f>INDEX('CalFire Financial Consequences'!$M$26:$P$26,INDEX($F$19:$F$34,MATCH(A43,$E$19:$E$34,0)))</f>
        <v>1013.3938851009249</v>
      </c>
    </row>
    <row r="44" spans="1:6" x14ac:dyDescent="0.25">
      <c r="A44" s="1" t="s">
        <v>4</v>
      </c>
      <c r="B44" s="49">
        <v>0</v>
      </c>
      <c r="C44" s="49">
        <f>INDEX('CalFire Financial Consequences'!$M$26:$P$26,INDEX($F$19:$F$34,MATCH(A44,$E$19:$E$34,0)))</f>
        <v>5361.3126300627364</v>
      </c>
    </row>
    <row r="45" spans="1:6" x14ac:dyDescent="0.25">
      <c r="A45" s="1" t="s">
        <v>2</v>
      </c>
      <c r="B45" s="49">
        <v>0</v>
      </c>
      <c r="C45" s="49">
        <f>INDEX('CalFire Financial Consequences'!$M$26:$P$26,INDEX($F$19:$F$34,MATCH(A45,$E$19:$E$34,0)))</f>
        <v>1013.3938851009249</v>
      </c>
    </row>
    <row r="46" spans="1:6" x14ac:dyDescent="0.25">
      <c r="A46" s="1" t="s">
        <v>2</v>
      </c>
      <c r="B46" s="49">
        <v>0</v>
      </c>
      <c r="C46" s="49">
        <f>INDEX('CalFire Financial Consequences'!$M$26:$P$26,INDEX($F$19:$F$34,MATCH(A46,$E$19:$E$34,0)))</f>
        <v>1013.3938851009249</v>
      </c>
    </row>
    <row r="47" spans="1:6" x14ac:dyDescent="0.25">
      <c r="A47" s="1" t="s">
        <v>2</v>
      </c>
      <c r="B47" s="49">
        <v>0</v>
      </c>
      <c r="C47" s="49">
        <f>INDEX('CalFire Financial Consequences'!$M$26:$P$26,INDEX($F$19:$F$34,MATCH(A47,$E$19:$E$34,0)))</f>
        <v>1013.3938851009249</v>
      </c>
    </row>
    <row r="48" spans="1:6" x14ac:dyDescent="0.25">
      <c r="A48" s="1" t="s">
        <v>2</v>
      </c>
      <c r="B48" s="49">
        <v>0</v>
      </c>
      <c r="C48" s="49">
        <f>INDEX('CalFire Financial Consequences'!$M$26:$P$26,INDEX($F$19:$F$34,MATCH(A48,$E$19:$E$34,0)))</f>
        <v>1013.3938851009249</v>
      </c>
    </row>
    <row r="49" spans="1:3" x14ac:dyDescent="0.25">
      <c r="A49" s="1" t="s">
        <v>6</v>
      </c>
      <c r="B49" s="49">
        <v>0</v>
      </c>
      <c r="C49" s="49">
        <f>INDEX('CalFire Financial Consequences'!$M$26:$P$26,INDEX($F$19:$F$34,MATCH(A49,$E$19:$E$34,0)))</f>
        <v>27732.611609173346</v>
      </c>
    </row>
    <row r="50" spans="1:3" x14ac:dyDescent="0.25">
      <c r="A50" s="1" t="s">
        <v>6</v>
      </c>
      <c r="B50" s="49">
        <v>0</v>
      </c>
      <c r="C50" s="49">
        <f>INDEX('CalFire Financial Consequences'!$M$26:$P$26,INDEX($F$19:$F$34,MATCH(A50,$E$19:$E$34,0)))</f>
        <v>27732.611609173346</v>
      </c>
    </row>
    <row r="51" spans="1:3" x14ac:dyDescent="0.25">
      <c r="A51" s="1" t="s">
        <v>2</v>
      </c>
      <c r="B51" s="49">
        <v>0</v>
      </c>
      <c r="C51" s="49">
        <f>INDEX('CalFire Financial Consequences'!$M$26:$P$26,INDEX($F$19:$F$34,MATCH(A51,$E$19:$E$34,0)))</f>
        <v>1013.3938851009249</v>
      </c>
    </row>
    <row r="52" spans="1:3" x14ac:dyDescent="0.25">
      <c r="A52" s="1" t="s">
        <v>6</v>
      </c>
      <c r="B52" s="49">
        <v>0</v>
      </c>
      <c r="C52" s="49">
        <f>INDEX('CalFire Financial Consequences'!$M$26:$P$26,INDEX($F$19:$F$34,MATCH(A52,$E$19:$E$34,0)))</f>
        <v>27732.611609173346</v>
      </c>
    </row>
    <row r="53" spans="1:3" x14ac:dyDescent="0.25">
      <c r="A53" s="1" t="s">
        <v>2</v>
      </c>
      <c r="B53" s="49">
        <v>0</v>
      </c>
      <c r="C53" s="49">
        <f>INDEX('CalFire Financial Consequences'!$M$26:$P$26,INDEX($F$19:$F$34,MATCH(A53,$E$19:$E$34,0)))</f>
        <v>1013.3938851009249</v>
      </c>
    </row>
    <row r="54" spans="1:3" x14ac:dyDescent="0.25">
      <c r="A54" s="1" t="s">
        <v>8</v>
      </c>
      <c r="B54" s="49">
        <v>0</v>
      </c>
      <c r="C54" s="49">
        <f>INDEX('CalFire Financial Consequences'!$M$26:$P$26,INDEX($F$19:$F$34,MATCH(A54,$E$19:$E$34,0)))</f>
        <v>1013.3938851009249</v>
      </c>
    </row>
    <row r="55" spans="1:3" x14ac:dyDescent="0.25">
      <c r="A55" s="1" t="s">
        <v>5</v>
      </c>
      <c r="B55" s="49">
        <v>0</v>
      </c>
      <c r="C55" s="49">
        <f>INDEX('CalFire Financial Consequences'!$M$26:$P$26,INDEX($F$19:$F$34,MATCH(A55,$E$19:$E$34,0)))</f>
        <v>1013.3938851009249</v>
      </c>
    </row>
    <row r="56" spans="1:3" x14ac:dyDescent="0.25">
      <c r="A56" s="1" t="s">
        <v>8</v>
      </c>
      <c r="B56" s="49">
        <v>0</v>
      </c>
      <c r="C56" s="49">
        <f>INDEX('CalFire Financial Consequences'!$M$26:$P$26,INDEX($F$19:$F$34,MATCH(A56,$E$19:$E$34,0)))</f>
        <v>1013.3938851009249</v>
      </c>
    </row>
    <row r="57" spans="1:3" x14ac:dyDescent="0.25">
      <c r="A57" s="1" t="s">
        <v>4</v>
      </c>
      <c r="B57" s="49">
        <v>0</v>
      </c>
      <c r="C57" s="49">
        <f>INDEX('CalFire Financial Consequences'!$M$26:$P$26,INDEX($F$19:$F$34,MATCH(A57,$E$19:$E$34,0)))</f>
        <v>5361.3126300627364</v>
      </c>
    </row>
    <row r="58" spans="1:3" x14ac:dyDescent="0.25">
      <c r="A58" s="1" t="s">
        <v>2</v>
      </c>
      <c r="B58" s="49">
        <v>0</v>
      </c>
      <c r="C58" s="49">
        <f>INDEX('CalFire Financial Consequences'!$M$26:$P$26,INDEX($F$19:$F$34,MATCH(A58,$E$19:$E$34,0)))</f>
        <v>1013.3938851009249</v>
      </c>
    </row>
    <row r="59" spans="1:3" x14ac:dyDescent="0.25">
      <c r="A59" s="1" t="s">
        <v>2</v>
      </c>
      <c r="B59" s="49">
        <v>0</v>
      </c>
      <c r="C59" s="49">
        <f>INDEX('CalFire Financial Consequences'!$M$26:$P$26,INDEX($F$19:$F$34,MATCH(A59,$E$19:$E$34,0)))</f>
        <v>1013.3938851009249</v>
      </c>
    </row>
    <row r="60" spans="1:3" x14ac:dyDescent="0.25">
      <c r="A60" s="1" t="s">
        <v>2</v>
      </c>
      <c r="B60" s="49">
        <v>0</v>
      </c>
      <c r="C60" s="49">
        <f>INDEX('CalFire Financial Consequences'!$M$26:$P$26,INDEX($F$19:$F$34,MATCH(A60,$E$19:$E$34,0)))</f>
        <v>1013.3938851009249</v>
      </c>
    </row>
    <row r="61" spans="1:3" x14ac:dyDescent="0.25">
      <c r="A61" s="1" t="s">
        <v>2</v>
      </c>
      <c r="B61" s="49">
        <v>0</v>
      </c>
      <c r="C61" s="49">
        <f>INDEX('CalFire Financial Consequences'!$M$26:$P$26,INDEX($F$19:$F$34,MATCH(A61,$E$19:$E$34,0)))</f>
        <v>1013.3938851009249</v>
      </c>
    </row>
    <row r="62" spans="1:3" x14ac:dyDescent="0.25">
      <c r="A62" s="1" t="s">
        <v>2</v>
      </c>
      <c r="B62" s="49">
        <v>0</v>
      </c>
      <c r="C62" s="49">
        <f>INDEX('CalFire Financial Consequences'!$M$26:$P$26,INDEX($F$19:$F$34,MATCH(A62,$E$19:$E$34,0)))</f>
        <v>1013.3938851009249</v>
      </c>
    </row>
    <row r="63" spans="1:3" x14ac:dyDescent="0.25">
      <c r="A63" s="1" t="s">
        <v>2</v>
      </c>
      <c r="B63" s="49">
        <v>0</v>
      </c>
      <c r="C63" s="49">
        <f>INDEX('CalFire Financial Consequences'!$M$26:$P$26,INDEX($F$19:$F$34,MATCH(A63,$E$19:$E$34,0)))</f>
        <v>1013.3938851009249</v>
      </c>
    </row>
    <row r="64" spans="1:3" x14ac:dyDescent="0.25">
      <c r="A64" s="1" t="s">
        <v>4</v>
      </c>
      <c r="B64" s="49">
        <v>0</v>
      </c>
      <c r="C64" s="49">
        <f>INDEX('CalFire Financial Consequences'!$M$26:$P$26,INDEX($F$19:$F$34,MATCH(A64,$E$19:$E$34,0)))</f>
        <v>5361.3126300627364</v>
      </c>
    </row>
    <row r="65" spans="1:3" x14ac:dyDescent="0.25">
      <c r="A65" s="1" t="s">
        <v>4</v>
      </c>
      <c r="B65" s="49">
        <v>0</v>
      </c>
      <c r="C65" s="49">
        <f>INDEX('CalFire Financial Consequences'!$M$26:$P$26,INDEX($F$19:$F$34,MATCH(A65,$E$19:$E$34,0)))</f>
        <v>5361.3126300627364</v>
      </c>
    </row>
    <row r="66" spans="1:3" x14ac:dyDescent="0.25">
      <c r="A66" s="1" t="s">
        <v>4</v>
      </c>
      <c r="B66" s="49">
        <v>0</v>
      </c>
      <c r="C66" s="49">
        <f>INDEX('CalFire Financial Consequences'!$M$26:$P$26,INDEX($F$19:$F$34,MATCH(A66,$E$19:$E$34,0)))</f>
        <v>5361.3126300627364</v>
      </c>
    </row>
    <row r="67" spans="1:3" x14ac:dyDescent="0.25">
      <c r="A67" s="1" t="s">
        <v>4</v>
      </c>
      <c r="B67" s="49">
        <v>0</v>
      </c>
      <c r="C67" s="49">
        <f>INDEX('CalFire Financial Consequences'!$M$26:$P$26,INDEX($F$19:$F$34,MATCH(A67,$E$19:$E$34,0)))</f>
        <v>5361.3126300627364</v>
      </c>
    </row>
    <row r="68" spans="1:3" x14ac:dyDescent="0.25">
      <c r="A68" s="1" t="s">
        <v>8</v>
      </c>
      <c r="B68" s="49">
        <v>0</v>
      </c>
      <c r="C68" s="49">
        <f>INDEX('CalFire Financial Consequences'!$M$26:$P$26,INDEX($F$19:$F$34,MATCH(A68,$E$19:$E$34,0)))</f>
        <v>1013.3938851009249</v>
      </c>
    </row>
    <row r="69" spans="1:3" x14ac:dyDescent="0.25">
      <c r="A69" s="1" t="s">
        <v>3</v>
      </c>
      <c r="B69" s="49">
        <v>11</v>
      </c>
      <c r="C69" s="49">
        <f>INDEX('CalFire Financial Consequences'!$M$26:$P$26,INDEX($F$19:$F$34,MATCH(A69,$E$19:$E$34,0)))</f>
        <v>1013.3938851009249</v>
      </c>
    </row>
    <row r="70" spans="1:3" x14ac:dyDescent="0.25">
      <c r="A70" s="1" t="s">
        <v>3</v>
      </c>
      <c r="B70" s="49">
        <v>14</v>
      </c>
      <c r="C70" s="49">
        <f>INDEX('CalFire Financial Consequences'!$M$26:$P$26,INDEX($F$19:$F$34,MATCH(A70,$E$19:$E$34,0)))</f>
        <v>1013.3938851009249</v>
      </c>
    </row>
    <row r="71" spans="1:3" x14ac:dyDescent="0.25">
      <c r="A71" s="1" t="s">
        <v>2</v>
      </c>
      <c r="B71" s="49">
        <v>20</v>
      </c>
      <c r="C71" s="49">
        <f>INDEX('CalFire Financial Consequences'!$M$26:$P$26,INDEX($F$19:$F$34,MATCH(A71,$E$19:$E$34,0)))</f>
        <v>1013.3938851009249</v>
      </c>
    </row>
    <row r="72" spans="1:3" x14ac:dyDescent="0.25">
      <c r="A72" s="1" t="s">
        <v>2</v>
      </c>
      <c r="B72" s="49">
        <v>21</v>
      </c>
      <c r="C72" s="49">
        <f>INDEX('CalFire Financial Consequences'!$M$26:$P$26,INDEX($F$19:$F$34,MATCH(A72,$E$19:$E$34,0)))</f>
        <v>1013.3938851009249</v>
      </c>
    </row>
    <row r="73" spans="1:3" x14ac:dyDescent="0.25">
      <c r="A73" s="1" t="s">
        <v>2</v>
      </c>
      <c r="B73" s="49">
        <v>32</v>
      </c>
      <c r="C73" s="49">
        <f>INDEX('CalFire Financial Consequences'!$M$26:$P$26,INDEX($F$19:$F$34,MATCH(A73,$E$19:$E$34,0)))</f>
        <v>1013.3938851009249</v>
      </c>
    </row>
    <row r="74" spans="1:3" x14ac:dyDescent="0.25">
      <c r="A74" s="1" t="s">
        <v>8</v>
      </c>
      <c r="B74" s="49">
        <v>36</v>
      </c>
      <c r="C74" s="49">
        <f>INDEX('CalFire Financial Consequences'!$M$26:$P$26,INDEX($F$19:$F$34,MATCH(A74,$E$19:$E$34,0)))</f>
        <v>1013.3938851009249</v>
      </c>
    </row>
    <row r="75" spans="1:3" x14ac:dyDescent="0.25">
      <c r="A75" s="1" t="s">
        <v>2</v>
      </c>
      <c r="B75" s="49">
        <v>52</v>
      </c>
      <c r="C75" s="49">
        <f>INDEX('CalFire Financial Consequences'!$M$26:$P$26,INDEX($F$19:$F$34,MATCH(A75,$E$19:$E$34,0)))</f>
        <v>1013.3938851009249</v>
      </c>
    </row>
    <row r="76" spans="1:3" x14ac:dyDescent="0.25">
      <c r="A76" s="1" t="s">
        <v>2</v>
      </c>
      <c r="B76" s="49">
        <v>66</v>
      </c>
      <c r="C76" s="49">
        <f>INDEX('CalFire Financial Consequences'!$M$26:$P$26,INDEX($F$19:$F$34,MATCH(A76,$E$19:$E$34,0)))</f>
        <v>1013.3938851009249</v>
      </c>
    </row>
    <row r="77" spans="1:3" x14ac:dyDescent="0.25">
      <c r="A77" s="1" t="s">
        <v>10</v>
      </c>
      <c r="B77" s="49">
        <v>66</v>
      </c>
      <c r="C77" s="49">
        <f>INDEX('CalFire Financial Consequences'!$M$26:$P$26,INDEX($F$19:$F$34,MATCH(A77,$E$19:$E$34,0)))</f>
        <v>1013.3938851009249</v>
      </c>
    </row>
    <row r="78" spans="1:3" x14ac:dyDescent="0.25">
      <c r="A78" s="1" t="s">
        <v>2</v>
      </c>
      <c r="B78" s="49">
        <v>72</v>
      </c>
      <c r="C78" s="49">
        <f>INDEX('CalFire Financial Consequences'!$M$26:$P$26,INDEX($F$19:$F$34,MATCH(A78,$E$19:$E$34,0)))</f>
        <v>1013.3938851009249</v>
      </c>
    </row>
    <row r="79" spans="1:3" x14ac:dyDescent="0.25">
      <c r="A79" s="1" t="s">
        <v>2</v>
      </c>
      <c r="B79" s="49">
        <v>80</v>
      </c>
      <c r="C79" s="49">
        <f>INDEX('CalFire Financial Consequences'!$M$26:$P$26,INDEX($F$19:$F$34,MATCH(A79,$E$19:$E$34,0)))</f>
        <v>1013.3938851009249</v>
      </c>
    </row>
    <row r="80" spans="1:3" x14ac:dyDescent="0.25">
      <c r="A80" s="1" t="s">
        <v>2</v>
      </c>
      <c r="B80" s="49">
        <v>108</v>
      </c>
      <c r="C80" s="49">
        <f>INDEX('CalFire Financial Consequences'!$M$26:$P$26,INDEX($F$19:$F$34,MATCH(A80,$E$19:$E$34,0)))</f>
        <v>1013.3938851009249</v>
      </c>
    </row>
    <row r="81" spans="1:3" x14ac:dyDescent="0.25">
      <c r="A81" s="1" t="s">
        <v>3</v>
      </c>
      <c r="B81" s="49">
        <v>115</v>
      </c>
      <c r="C81" s="49">
        <f>INDEX('CalFire Financial Consequences'!$M$26:$P$26,INDEX($F$19:$F$34,MATCH(A81,$E$19:$E$34,0)))</f>
        <v>1013.3938851009249</v>
      </c>
    </row>
    <row r="82" spans="1:3" x14ac:dyDescent="0.25">
      <c r="A82" s="1" t="s">
        <v>2</v>
      </c>
      <c r="B82" s="49">
        <v>119</v>
      </c>
      <c r="C82" s="49">
        <f>INDEX('CalFire Financial Consequences'!$M$26:$P$26,INDEX($F$19:$F$34,MATCH(A82,$E$19:$E$34,0)))</f>
        <v>1013.3938851009249</v>
      </c>
    </row>
    <row r="83" spans="1:3" x14ac:dyDescent="0.25">
      <c r="A83" s="1" t="s">
        <v>4</v>
      </c>
      <c r="B83" s="49">
        <v>124</v>
      </c>
      <c r="C83" s="49">
        <f>INDEX('CalFire Financial Consequences'!$M$26:$P$26,INDEX($F$19:$F$34,MATCH(A83,$E$19:$E$34,0)))</f>
        <v>5361.3126300627364</v>
      </c>
    </row>
    <row r="84" spans="1:3" x14ac:dyDescent="0.25">
      <c r="A84" s="1" t="s">
        <v>2</v>
      </c>
      <c r="B84" s="49">
        <v>137</v>
      </c>
      <c r="C84" s="49">
        <f>INDEX('CalFire Financial Consequences'!$M$26:$P$26,INDEX($F$19:$F$34,MATCH(A84,$E$19:$E$34,0)))</f>
        <v>1013.3938851009249</v>
      </c>
    </row>
    <row r="85" spans="1:3" x14ac:dyDescent="0.25">
      <c r="A85" s="1" t="s">
        <v>2</v>
      </c>
      <c r="B85" s="49">
        <v>154</v>
      </c>
      <c r="C85" s="49">
        <f>INDEX('CalFire Financial Consequences'!$M$26:$P$26,INDEX($F$19:$F$34,MATCH(A85,$E$19:$E$34,0)))</f>
        <v>1013.3938851009249</v>
      </c>
    </row>
    <row r="86" spans="1:3" x14ac:dyDescent="0.25">
      <c r="A86" s="1" t="s">
        <v>10</v>
      </c>
      <c r="B86" s="49">
        <v>157</v>
      </c>
      <c r="C86" s="49">
        <f>INDEX('CalFire Financial Consequences'!$M$26:$P$26,INDEX($F$19:$F$34,MATCH(A86,$E$19:$E$34,0)))</f>
        <v>1013.3938851009249</v>
      </c>
    </row>
    <row r="87" spans="1:3" x14ac:dyDescent="0.25">
      <c r="A87" s="1" t="s">
        <v>4</v>
      </c>
      <c r="B87" s="49">
        <v>158</v>
      </c>
      <c r="C87" s="49">
        <f>INDEX('CalFire Financial Consequences'!$M$26:$P$26,INDEX($F$19:$F$34,MATCH(A87,$E$19:$E$34,0)))</f>
        <v>5361.3126300627364</v>
      </c>
    </row>
    <row r="88" spans="1:3" x14ac:dyDescent="0.25">
      <c r="A88" s="1" t="s">
        <v>4</v>
      </c>
      <c r="B88" s="49">
        <v>160</v>
      </c>
      <c r="C88" s="49">
        <f>INDEX('CalFire Financial Consequences'!$M$26:$P$26,INDEX($F$19:$F$34,MATCH(A88,$E$19:$E$34,0)))</f>
        <v>5361.3126300627364</v>
      </c>
    </row>
    <row r="89" spans="1:3" x14ac:dyDescent="0.25">
      <c r="A89" s="1" t="s">
        <v>2</v>
      </c>
      <c r="B89" s="49">
        <v>163</v>
      </c>
      <c r="C89" s="49">
        <f>INDEX('CalFire Financial Consequences'!$M$26:$P$26,INDEX($F$19:$F$34,MATCH(A89,$E$19:$E$34,0)))</f>
        <v>1013.3938851009249</v>
      </c>
    </row>
    <row r="90" spans="1:3" x14ac:dyDescent="0.25">
      <c r="A90" s="1" t="s">
        <v>7</v>
      </c>
      <c r="B90" s="49">
        <v>173</v>
      </c>
      <c r="C90" s="49">
        <f>INDEX('CalFire Financial Consequences'!$M$26:$P$26,INDEX($F$19:$F$34,MATCH(A90,$E$19:$E$34,0)))</f>
        <v>42935.053623468732</v>
      </c>
    </row>
    <row r="91" spans="1:3" x14ac:dyDescent="0.25">
      <c r="A91" s="1" t="s">
        <v>9</v>
      </c>
      <c r="B91" s="49">
        <v>176</v>
      </c>
      <c r="C91" s="49">
        <f>INDEX('CalFire Financial Consequences'!$M$26:$P$26,INDEX($F$19:$F$34,MATCH(A91,$E$19:$E$34,0)))</f>
        <v>1013.3938851009249</v>
      </c>
    </row>
    <row r="92" spans="1:3" x14ac:dyDescent="0.25">
      <c r="A92" s="1" t="s">
        <v>9</v>
      </c>
      <c r="B92" s="49">
        <v>178</v>
      </c>
      <c r="C92" s="49">
        <f>INDEX('CalFire Financial Consequences'!$M$26:$P$26,INDEX($F$19:$F$34,MATCH(A92,$E$19:$E$34,0)))</f>
        <v>1013.3938851009249</v>
      </c>
    </row>
    <row r="93" spans="1:3" x14ac:dyDescent="0.25">
      <c r="A93" s="1" t="s">
        <v>2</v>
      </c>
      <c r="B93" s="49">
        <v>180</v>
      </c>
      <c r="C93" s="49">
        <f>INDEX('CalFire Financial Consequences'!$M$26:$P$26,INDEX($F$19:$F$34,MATCH(A93,$E$19:$E$34,0)))</f>
        <v>1013.3938851009249</v>
      </c>
    </row>
    <row r="94" spans="1:3" x14ac:dyDescent="0.25">
      <c r="A94" s="1" t="s">
        <v>8</v>
      </c>
      <c r="B94" s="49">
        <v>185</v>
      </c>
      <c r="C94" s="49">
        <f>INDEX('CalFire Financial Consequences'!$M$26:$P$26,INDEX($F$19:$F$34,MATCH(A94,$E$19:$E$34,0)))</f>
        <v>1013.3938851009249</v>
      </c>
    </row>
    <row r="95" spans="1:3" x14ac:dyDescent="0.25">
      <c r="A95" s="1" t="s">
        <v>2</v>
      </c>
      <c r="B95" s="49">
        <v>192</v>
      </c>
      <c r="C95" s="49">
        <f>INDEX('CalFire Financial Consequences'!$M$26:$P$26,INDEX($F$19:$F$34,MATCH(A95,$E$19:$E$34,0)))</f>
        <v>1013.3938851009249</v>
      </c>
    </row>
    <row r="96" spans="1:3" x14ac:dyDescent="0.25">
      <c r="A96" s="1" t="s">
        <v>2</v>
      </c>
      <c r="B96" s="49">
        <v>195</v>
      </c>
      <c r="C96" s="49">
        <f>INDEX('CalFire Financial Consequences'!$M$26:$P$26,INDEX($F$19:$F$34,MATCH(A96,$E$19:$E$34,0)))</f>
        <v>1013.3938851009249</v>
      </c>
    </row>
    <row r="97" spans="1:3" x14ac:dyDescent="0.25">
      <c r="A97" s="1" t="s">
        <v>2</v>
      </c>
      <c r="B97" s="49">
        <v>196</v>
      </c>
      <c r="C97" s="49">
        <f>INDEX('CalFire Financial Consequences'!$M$26:$P$26,INDEX($F$19:$F$34,MATCH(A97,$E$19:$E$34,0)))</f>
        <v>1013.3938851009249</v>
      </c>
    </row>
    <row r="98" spans="1:3" x14ac:dyDescent="0.25">
      <c r="A98" s="1" t="s">
        <v>9</v>
      </c>
      <c r="B98" s="49">
        <v>198</v>
      </c>
      <c r="C98" s="49">
        <f>INDEX('CalFire Financial Consequences'!$M$26:$P$26,INDEX($F$19:$F$34,MATCH(A98,$E$19:$E$34,0)))</f>
        <v>1013.3938851009249</v>
      </c>
    </row>
    <row r="99" spans="1:3" x14ac:dyDescent="0.25">
      <c r="A99" s="1" t="s">
        <v>10</v>
      </c>
      <c r="B99" s="49">
        <v>200</v>
      </c>
      <c r="C99" s="49">
        <f>INDEX('CalFire Financial Consequences'!$M$26:$P$26,INDEX($F$19:$F$34,MATCH(A99,$E$19:$E$34,0)))</f>
        <v>1013.3938851009249</v>
      </c>
    </row>
    <row r="100" spans="1:3" x14ac:dyDescent="0.25">
      <c r="A100" s="1" t="s">
        <v>2</v>
      </c>
      <c r="B100" s="49">
        <v>209</v>
      </c>
      <c r="C100" s="49">
        <f>INDEX('CalFire Financial Consequences'!$M$26:$P$26,INDEX($F$19:$F$34,MATCH(A100,$E$19:$E$34,0)))</f>
        <v>1013.3938851009249</v>
      </c>
    </row>
    <row r="101" spans="1:3" x14ac:dyDescent="0.25">
      <c r="A101" s="1" t="s">
        <v>2</v>
      </c>
      <c r="B101" s="49">
        <v>210</v>
      </c>
      <c r="C101" s="49">
        <f>INDEX('CalFire Financial Consequences'!$M$26:$P$26,INDEX($F$19:$F$34,MATCH(A101,$E$19:$E$34,0)))</f>
        <v>1013.3938851009249</v>
      </c>
    </row>
    <row r="102" spans="1:3" x14ac:dyDescent="0.25">
      <c r="A102" s="1" t="s">
        <v>2</v>
      </c>
      <c r="B102" s="49">
        <v>210</v>
      </c>
      <c r="C102" s="49">
        <f>INDEX('CalFire Financial Consequences'!$M$26:$P$26,INDEX($F$19:$F$34,MATCH(A102,$E$19:$E$34,0)))</f>
        <v>1013.3938851009249</v>
      </c>
    </row>
    <row r="103" spans="1:3" x14ac:dyDescent="0.25">
      <c r="A103" s="1" t="s">
        <v>12</v>
      </c>
      <c r="B103" s="49">
        <v>213</v>
      </c>
      <c r="C103" s="49">
        <f>INDEX('CalFire Financial Consequences'!$M$26:$P$26,INDEX($F$19:$F$34,MATCH(A103,$E$19:$E$34,0)))</f>
        <v>1013.3938851009249</v>
      </c>
    </row>
    <row r="104" spans="1:3" x14ac:dyDescent="0.25">
      <c r="A104" s="1" t="s">
        <v>4</v>
      </c>
      <c r="B104" s="49">
        <v>224</v>
      </c>
      <c r="C104" s="49">
        <f>INDEX('CalFire Financial Consequences'!$M$26:$P$26,INDEX($F$19:$F$34,MATCH(A104,$E$19:$E$34,0)))</f>
        <v>5361.3126300627364</v>
      </c>
    </row>
    <row r="105" spans="1:3" x14ac:dyDescent="0.25">
      <c r="A105" s="1" t="s">
        <v>6</v>
      </c>
      <c r="B105" s="49">
        <v>228</v>
      </c>
      <c r="C105" s="49">
        <f>INDEX('CalFire Financial Consequences'!$M$26:$P$26,INDEX($F$19:$F$34,MATCH(A105,$E$19:$E$34,0)))</f>
        <v>27732.611609173346</v>
      </c>
    </row>
    <row r="106" spans="1:3" x14ac:dyDescent="0.25">
      <c r="A106" s="1" t="s">
        <v>3</v>
      </c>
      <c r="B106" s="49">
        <v>234</v>
      </c>
      <c r="C106" s="49">
        <f>INDEX('CalFire Financial Consequences'!$M$26:$P$26,INDEX($F$19:$F$34,MATCH(A106,$E$19:$E$34,0)))</f>
        <v>1013.3938851009249</v>
      </c>
    </row>
    <row r="107" spans="1:3" x14ac:dyDescent="0.25">
      <c r="A107" s="1" t="s">
        <v>15</v>
      </c>
      <c r="B107" s="49">
        <v>236</v>
      </c>
      <c r="C107" s="49">
        <f>INDEX('CalFire Financial Consequences'!$M$26:$P$26,INDEX($F$19:$F$34,MATCH(A107,$E$19:$E$34,0)))</f>
        <v>1013.3938851009249</v>
      </c>
    </row>
    <row r="108" spans="1:3" x14ac:dyDescent="0.25">
      <c r="A108" s="1" t="s">
        <v>8</v>
      </c>
      <c r="B108" s="49">
        <v>243</v>
      </c>
      <c r="C108" s="49">
        <f>INDEX('CalFire Financial Consequences'!$M$26:$P$26,INDEX($F$19:$F$34,MATCH(A108,$E$19:$E$34,0)))</f>
        <v>1013.3938851009249</v>
      </c>
    </row>
    <row r="109" spans="1:3" x14ac:dyDescent="0.25">
      <c r="A109" s="1" t="s">
        <v>6</v>
      </c>
      <c r="B109" s="49">
        <v>254</v>
      </c>
      <c r="C109" s="49">
        <f>INDEX('CalFire Financial Consequences'!$M$26:$P$26,INDEX($F$19:$F$34,MATCH(A109,$E$19:$E$34,0)))</f>
        <v>27732.611609173346</v>
      </c>
    </row>
    <row r="110" spans="1:3" x14ac:dyDescent="0.25">
      <c r="A110" s="1" t="s">
        <v>2</v>
      </c>
      <c r="B110" s="49">
        <v>264</v>
      </c>
      <c r="C110" s="49">
        <f>INDEX('CalFire Financial Consequences'!$M$26:$P$26,INDEX($F$19:$F$34,MATCH(A110,$E$19:$E$34,0)))</f>
        <v>1013.3938851009249</v>
      </c>
    </row>
    <row r="111" spans="1:3" x14ac:dyDescent="0.25">
      <c r="A111" s="1" t="s">
        <v>10</v>
      </c>
      <c r="B111" s="49">
        <v>270</v>
      </c>
      <c r="C111" s="49">
        <f>INDEX('CalFire Financial Consequences'!$M$26:$P$26,INDEX($F$19:$F$34,MATCH(A111,$E$19:$E$34,0)))</f>
        <v>1013.3938851009249</v>
      </c>
    </row>
    <row r="112" spans="1:3" x14ac:dyDescent="0.25">
      <c r="A112" s="1" t="s">
        <v>8</v>
      </c>
      <c r="B112" s="49">
        <v>276</v>
      </c>
      <c r="C112" s="49">
        <f>INDEX('CalFire Financial Consequences'!$M$26:$P$26,INDEX($F$19:$F$34,MATCH(A112,$E$19:$E$34,0)))</f>
        <v>1013.3938851009249</v>
      </c>
    </row>
    <row r="113" spans="1:3" x14ac:dyDescent="0.25">
      <c r="A113" s="1" t="s">
        <v>2</v>
      </c>
      <c r="B113" s="49">
        <v>277</v>
      </c>
      <c r="C113" s="49">
        <f>INDEX('CalFire Financial Consequences'!$M$26:$P$26,INDEX($F$19:$F$34,MATCH(A113,$E$19:$E$34,0)))</f>
        <v>1013.3938851009249</v>
      </c>
    </row>
    <row r="114" spans="1:3" x14ac:dyDescent="0.25">
      <c r="A114" s="1" t="s">
        <v>2</v>
      </c>
      <c r="B114" s="49">
        <v>278</v>
      </c>
      <c r="C114" s="49">
        <f>INDEX('CalFire Financial Consequences'!$M$26:$P$26,INDEX($F$19:$F$34,MATCH(A114,$E$19:$E$34,0)))</f>
        <v>1013.3938851009249</v>
      </c>
    </row>
    <row r="115" spans="1:3" x14ac:dyDescent="0.25">
      <c r="A115" s="1" t="s">
        <v>4</v>
      </c>
      <c r="B115" s="49">
        <v>281</v>
      </c>
      <c r="C115" s="49">
        <f>INDEX('CalFire Financial Consequences'!$M$26:$P$26,INDEX($F$19:$F$34,MATCH(A115,$E$19:$E$34,0)))</f>
        <v>5361.3126300627364</v>
      </c>
    </row>
    <row r="116" spans="1:3" x14ac:dyDescent="0.25">
      <c r="A116" s="1" t="s">
        <v>4</v>
      </c>
      <c r="B116" s="49">
        <v>288</v>
      </c>
      <c r="C116" s="49">
        <f>INDEX('CalFire Financial Consequences'!$M$26:$P$26,INDEX($F$19:$F$34,MATCH(A116,$E$19:$E$34,0)))</f>
        <v>5361.3126300627364</v>
      </c>
    </row>
    <row r="117" spans="1:3" x14ac:dyDescent="0.25">
      <c r="A117" s="1" t="s">
        <v>3</v>
      </c>
      <c r="B117" s="49">
        <v>297</v>
      </c>
      <c r="C117" s="49">
        <f>INDEX('CalFire Financial Consequences'!$M$26:$P$26,INDEX($F$19:$F$34,MATCH(A117,$E$19:$E$34,0)))</f>
        <v>1013.3938851009249</v>
      </c>
    </row>
    <row r="118" spans="1:3" x14ac:dyDescent="0.25">
      <c r="A118" s="1" t="s">
        <v>2</v>
      </c>
      <c r="B118" s="49">
        <v>302</v>
      </c>
      <c r="C118" s="49">
        <f>INDEX('CalFire Financial Consequences'!$M$26:$P$26,INDEX($F$19:$F$34,MATCH(A118,$E$19:$E$34,0)))</f>
        <v>1013.3938851009249</v>
      </c>
    </row>
    <row r="119" spans="1:3" x14ac:dyDescent="0.25">
      <c r="A119" s="1" t="s">
        <v>2</v>
      </c>
      <c r="B119" s="49">
        <v>315</v>
      </c>
      <c r="C119" s="49">
        <f>INDEX('CalFire Financial Consequences'!$M$26:$P$26,INDEX($F$19:$F$34,MATCH(A119,$E$19:$E$34,0)))</f>
        <v>1013.3938851009249</v>
      </c>
    </row>
    <row r="120" spans="1:3" x14ac:dyDescent="0.25">
      <c r="A120" s="1" t="s">
        <v>2</v>
      </c>
      <c r="B120" s="49">
        <v>316</v>
      </c>
      <c r="C120" s="49">
        <f>INDEX('CalFire Financial Consequences'!$M$26:$P$26,INDEX($F$19:$F$34,MATCH(A120,$E$19:$E$34,0)))</f>
        <v>1013.3938851009249</v>
      </c>
    </row>
    <row r="121" spans="1:3" x14ac:dyDescent="0.25">
      <c r="A121" s="1" t="s">
        <v>2</v>
      </c>
      <c r="B121" s="49">
        <v>328</v>
      </c>
      <c r="C121" s="49">
        <f>INDEX('CalFire Financial Consequences'!$M$26:$P$26,INDEX($F$19:$F$34,MATCH(A121,$E$19:$E$34,0)))</f>
        <v>1013.3938851009249</v>
      </c>
    </row>
    <row r="122" spans="1:3" x14ac:dyDescent="0.25">
      <c r="A122" s="1" t="s">
        <v>4</v>
      </c>
      <c r="B122" s="49">
        <v>336</v>
      </c>
      <c r="C122" s="49">
        <f>INDEX('CalFire Financial Consequences'!$M$26:$P$26,INDEX($F$19:$F$34,MATCH(A122,$E$19:$E$34,0)))</f>
        <v>5361.3126300627364</v>
      </c>
    </row>
    <row r="123" spans="1:3" x14ac:dyDescent="0.25">
      <c r="A123" s="1" t="s">
        <v>2</v>
      </c>
      <c r="B123" s="49">
        <v>338</v>
      </c>
      <c r="C123" s="49">
        <f>INDEX('CalFire Financial Consequences'!$M$26:$P$26,INDEX($F$19:$F$34,MATCH(A123,$E$19:$E$34,0)))</f>
        <v>1013.3938851009249</v>
      </c>
    </row>
    <row r="124" spans="1:3" x14ac:dyDescent="0.25">
      <c r="A124" s="1" t="s">
        <v>4</v>
      </c>
      <c r="B124" s="49">
        <v>345</v>
      </c>
      <c r="C124" s="49">
        <f>INDEX('CalFire Financial Consequences'!$M$26:$P$26,INDEX($F$19:$F$34,MATCH(A124,$E$19:$E$34,0)))</f>
        <v>5361.3126300627364</v>
      </c>
    </row>
    <row r="125" spans="1:3" x14ac:dyDescent="0.25">
      <c r="A125" s="1" t="s">
        <v>3</v>
      </c>
      <c r="B125" s="49">
        <v>350</v>
      </c>
      <c r="C125" s="49">
        <f>INDEX('CalFire Financial Consequences'!$M$26:$P$26,INDEX($F$19:$F$34,MATCH(A125,$E$19:$E$34,0)))</f>
        <v>1013.3938851009249</v>
      </c>
    </row>
    <row r="126" spans="1:3" x14ac:dyDescent="0.25">
      <c r="A126" s="1" t="s">
        <v>4</v>
      </c>
      <c r="B126" s="49">
        <v>356</v>
      </c>
      <c r="C126" s="49">
        <f>INDEX('CalFire Financial Consequences'!$M$26:$P$26,INDEX($F$19:$F$34,MATCH(A126,$E$19:$E$34,0)))</f>
        <v>5361.3126300627364</v>
      </c>
    </row>
    <row r="127" spans="1:3" x14ac:dyDescent="0.25">
      <c r="A127" s="1" t="s">
        <v>8</v>
      </c>
      <c r="B127" s="49">
        <v>360</v>
      </c>
      <c r="C127" s="49">
        <f>INDEX('CalFire Financial Consequences'!$M$26:$P$26,INDEX($F$19:$F$34,MATCH(A127,$E$19:$E$34,0)))</f>
        <v>1013.3938851009249</v>
      </c>
    </row>
    <row r="128" spans="1:3" x14ac:dyDescent="0.25">
      <c r="A128" s="1" t="s">
        <v>8</v>
      </c>
      <c r="B128" s="49">
        <v>363</v>
      </c>
      <c r="C128" s="49">
        <f>INDEX('CalFire Financial Consequences'!$M$26:$P$26,INDEX($F$19:$F$34,MATCH(A128,$E$19:$E$34,0)))</f>
        <v>1013.3938851009249</v>
      </c>
    </row>
    <row r="129" spans="1:3" x14ac:dyDescent="0.25">
      <c r="A129" s="1" t="s">
        <v>2</v>
      </c>
      <c r="B129" s="49">
        <v>364</v>
      </c>
      <c r="C129" s="49">
        <f>INDEX('CalFire Financial Consequences'!$M$26:$P$26,INDEX($F$19:$F$34,MATCH(A129,$E$19:$E$34,0)))</f>
        <v>1013.3938851009249</v>
      </c>
    </row>
    <row r="130" spans="1:3" x14ac:dyDescent="0.25">
      <c r="A130" s="1" t="s">
        <v>12</v>
      </c>
      <c r="B130" s="49">
        <v>364</v>
      </c>
      <c r="C130" s="49">
        <f>INDEX('CalFire Financial Consequences'!$M$26:$P$26,INDEX($F$19:$F$34,MATCH(A130,$E$19:$E$34,0)))</f>
        <v>1013.3938851009249</v>
      </c>
    </row>
    <row r="131" spans="1:3" x14ac:dyDescent="0.25">
      <c r="A131" s="1" t="s">
        <v>2</v>
      </c>
      <c r="B131" s="49">
        <v>368</v>
      </c>
      <c r="C131" s="49">
        <f>INDEX('CalFire Financial Consequences'!$M$26:$P$26,INDEX($F$19:$F$34,MATCH(A131,$E$19:$E$34,0)))</f>
        <v>1013.3938851009249</v>
      </c>
    </row>
    <row r="132" spans="1:3" x14ac:dyDescent="0.25">
      <c r="A132" s="1" t="s">
        <v>13</v>
      </c>
      <c r="B132" s="49">
        <v>368</v>
      </c>
      <c r="C132" s="49">
        <f>INDEX('CalFire Financial Consequences'!$M$26:$P$26,INDEX($F$19:$F$34,MATCH(A132,$E$19:$E$34,0)))</f>
        <v>5361.3126300627364</v>
      </c>
    </row>
    <row r="133" spans="1:3" x14ac:dyDescent="0.25">
      <c r="A133" s="1" t="s">
        <v>8</v>
      </c>
      <c r="B133" s="49">
        <v>376</v>
      </c>
      <c r="C133" s="49">
        <f>INDEX('CalFire Financial Consequences'!$M$26:$P$26,INDEX($F$19:$F$34,MATCH(A133,$E$19:$E$34,0)))</f>
        <v>1013.3938851009249</v>
      </c>
    </row>
    <row r="134" spans="1:3" x14ac:dyDescent="0.25">
      <c r="A134" s="1" t="s">
        <v>3</v>
      </c>
      <c r="B134" s="49">
        <v>384</v>
      </c>
      <c r="C134" s="49">
        <f>INDEX('CalFire Financial Consequences'!$M$26:$P$26,INDEX($F$19:$F$34,MATCH(A134,$E$19:$E$34,0)))</f>
        <v>1013.3938851009249</v>
      </c>
    </row>
    <row r="135" spans="1:3" x14ac:dyDescent="0.25">
      <c r="A135" s="1" t="s">
        <v>2</v>
      </c>
      <c r="B135" s="49">
        <v>388</v>
      </c>
      <c r="C135" s="49">
        <f>INDEX('CalFire Financial Consequences'!$M$26:$P$26,INDEX($F$19:$F$34,MATCH(A135,$E$19:$E$34,0)))</f>
        <v>1013.3938851009249</v>
      </c>
    </row>
    <row r="136" spans="1:3" x14ac:dyDescent="0.25">
      <c r="A136" s="1" t="s">
        <v>4</v>
      </c>
      <c r="B136" s="49">
        <v>403</v>
      </c>
      <c r="C136" s="49">
        <f>INDEX('CalFire Financial Consequences'!$M$26:$P$26,INDEX($F$19:$F$34,MATCH(A136,$E$19:$E$34,0)))</f>
        <v>5361.3126300627364</v>
      </c>
    </row>
    <row r="137" spans="1:3" x14ac:dyDescent="0.25">
      <c r="A137" s="1" t="s">
        <v>2</v>
      </c>
      <c r="B137" s="49">
        <v>408</v>
      </c>
      <c r="C137" s="49">
        <f>INDEX('CalFire Financial Consequences'!$M$26:$P$26,INDEX($F$19:$F$34,MATCH(A137,$E$19:$E$34,0)))</f>
        <v>1013.3938851009249</v>
      </c>
    </row>
    <row r="138" spans="1:3" x14ac:dyDescent="0.25">
      <c r="A138" s="1" t="s">
        <v>3</v>
      </c>
      <c r="B138" s="49">
        <v>410</v>
      </c>
      <c r="C138" s="49">
        <f>INDEX('CalFire Financial Consequences'!$M$26:$P$26,INDEX($F$19:$F$34,MATCH(A138,$E$19:$E$34,0)))</f>
        <v>1013.3938851009249</v>
      </c>
    </row>
    <row r="139" spans="1:3" x14ac:dyDescent="0.25">
      <c r="A139" s="1" t="s">
        <v>13</v>
      </c>
      <c r="B139" s="49">
        <v>414</v>
      </c>
      <c r="C139" s="49">
        <f>INDEX('CalFire Financial Consequences'!$M$26:$P$26,INDEX($F$19:$F$34,MATCH(A139,$E$19:$E$34,0)))</f>
        <v>5361.3126300627364</v>
      </c>
    </row>
    <row r="140" spans="1:3" x14ac:dyDescent="0.25">
      <c r="A140" s="1" t="s">
        <v>4</v>
      </c>
      <c r="B140" s="49">
        <v>428</v>
      </c>
      <c r="C140" s="49">
        <f>INDEX('CalFire Financial Consequences'!$M$26:$P$26,INDEX($F$19:$F$34,MATCH(A140,$E$19:$E$34,0)))</f>
        <v>5361.3126300627364</v>
      </c>
    </row>
    <row r="141" spans="1:3" x14ac:dyDescent="0.25">
      <c r="A141" s="1" t="s">
        <v>2</v>
      </c>
      <c r="B141" s="49">
        <v>441</v>
      </c>
      <c r="C141" s="49">
        <f>INDEX('CalFire Financial Consequences'!$M$26:$P$26,INDEX($F$19:$F$34,MATCH(A141,$E$19:$E$34,0)))</f>
        <v>1013.3938851009249</v>
      </c>
    </row>
    <row r="142" spans="1:3" x14ac:dyDescent="0.25">
      <c r="A142" s="1" t="s">
        <v>2</v>
      </c>
      <c r="B142" s="49">
        <v>441</v>
      </c>
      <c r="C142" s="49">
        <f>INDEX('CalFire Financial Consequences'!$M$26:$P$26,INDEX($F$19:$F$34,MATCH(A142,$E$19:$E$34,0)))</f>
        <v>1013.3938851009249</v>
      </c>
    </row>
    <row r="143" spans="1:3" x14ac:dyDescent="0.25">
      <c r="A143" s="1" t="s">
        <v>13</v>
      </c>
      <c r="B143" s="49">
        <v>444</v>
      </c>
      <c r="C143" s="49">
        <f>INDEX('CalFire Financial Consequences'!$M$26:$P$26,INDEX($F$19:$F$34,MATCH(A143,$E$19:$E$34,0)))</f>
        <v>5361.3126300627364</v>
      </c>
    </row>
    <row r="144" spans="1:3" x14ac:dyDescent="0.25">
      <c r="A144" s="1" t="s">
        <v>9</v>
      </c>
      <c r="B144" s="49">
        <v>447</v>
      </c>
      <c r="C144" s="49">
        <f>INDEX('CalFire Financial Consequences'!$M$26:$P$26,INDEX($F$19:$F$34,MATCH(A144,$E$19:$E$34,0)))</f>
        <v>1013.3938851009249</v>
      </c>
    </row>
    <row r="145" spans="1:3" x14ac:dyDescent="0.25">
      <c r="A145" s="1" t="s">
        <v>10</v>
      </c>
      <c r="B145" s="49">
        <v>456</v>
      </c>
      <c r="C145" s="49">
        <f>INDEX('CalFire Financial Consequences'!$M$26:$P$26,INDEX($F$19:$F$34,MATCH(A145,$E$19:$E$34,0)))</f>
        <v>1013.3938851009249</v>
      </c>
    </row>
    <row r="146" spans="1:3" x14ac:dyDescent="0.25">
      <c r="A146" s="1" t="s">
        <v>2</v>
      </c>
      <c r="B146" s="49">
        <v>458</v>
      </c>
      <c r="C146" s="49">
        <f>INDEX('CalFire Financial Consequences'!$M$26:$P$26,INDEX($F$19:$F$34,MATCH(A146,$E$19:$E$34,0)))</f>
        <v>1013.3938851009249</v>
      </c>
    </row>
    <row r="147" spans="1:3" x14ac:dyDescent="0.25">
      <c r="A147" s="1" t="s">
        <v>2</v>
      </c>
      <c r="B147" s="49">
        <v>472</v>
      </c>
      <c r="C147" s="49">
        <f>INDEX('CalFire Financial Consequences'!$M$26:$P$26,INDEX($F$19:$F$34,MATCH(A147,$E$19:$E$34,0)))</f>
        <v>1013.3938851009249</v>
      </c>
    </row>
    <row r="148" spans="1:3" x14ac:dyDescent="0.25">
      <c r="A148" s="1" t="s">
        <v>8</v>
      </c>
      <c r="B148" s="49">
        <v>473</v>
      </c>
      <c r="C148" s="49">
        <f>INDEX('CalFire Financial Consequences'!$M$26:$P$26,INDEX($F$19:$F$34,MATCH(A148,$E$19:$E$34,0)))</f>
        <v>1013.3938851009249</v>
      </c>
    </row>
    <row r="149" spans="1:3" x14ac:dyDescent="0.25">
      <c r="A149" s="1" t="s">
        <v>2</v>
      </c>
      <c r="B149" s="49">
        <v>474</v>
      </c>
      <c r="C149" s="49">
        <f>INDEX('CalFire Financial Consequences'!$M$26:$P$26,INDEX($F$19:$F$34,MATCH(A149,$E$19:$E$34,0)))</f>
        <v>1013.3938851009249</v>
      </c>
    </row>
    <row r="150" spans="1:3" x14ac:dyDescent="0.25">
      <c r="A150" s="1" t="s">
        <v>8</v>
      </c>
      <c r="B150" s="49">
        <v>480</v>
      </c>
      <c r="C150" s="49">
        <f>INDEX('CalFire Financial Consequences'!$M$26:$P$26,INDEX($F$19:$F$34,MATCH(A150,$E$19:$E$34,0)))</f>
        <v>1013.3938851009249</v>
      </c>
    </row>
    <row r="151" spans="1:3" x14ac:dyDescent="0.25">
      <c r="A151" s="1" t="s">
        <v>4</v>
      </c>
      <c r="B151" s="49">
        <v>485</v>
      </c>
      <c r="C151" s="49">
        <f>INDEX('CalFire Financial Consequences'!$M$26:$P$26,INDEX($F$19:$F$34,MATCH(A151,$E$19:$E$34,0)))</f>
        <v>5361.3126300627364</v>
      </c>
    </row>
    <row r="152" spans="1:3" x14ac:dyDescent="0.25">
      <c r="A152" s="1" t="s">
        <v>2</v>
      </c>
      <c r="B152" s="49">
        <v>488</v>
      </c>
      <c r="C152" s="49">
        <f>INDEX('CalFire Financial Consequences'!$M$26:$P$26,INDEX($F$19:$F$34,MATCH(A152,$E$19:$E$34,0)))</f>
        <v>1013.3938851009249</v>
      </c>
    </row>
    <row r="153" spans="1:3" x14ac:dyDescent="0.25">
      <c r="A153" s="1" t="s">
        <v>2</v>
      </c>
      <c r="B153" s="49">
        <v>489</v>
      </c>
      <c r="C153" s="49">
        <f>INDEX('CalFire Financial Consequences'!$M$26:$P$26,INDEX($F$19:$F$34,MATCH(A153,$E$19:$E$34,0)))</f>
        <v>1013.3938851009249</v>
      </c>
    </row>
    <row r="154" spans="1:3" x14ac:dyDescent="0.25">
      <c r="A154" s="1" t="s">
        <v>4</v>
      </c>
      <c r="B154" s="49">
        <v>492</v>
      </c>
      <c r="C154" s="49">
        <f>INDEX('CalFire Financial Consequences'!$M$26:$P$26,INDEX($F$19:$F$34,MATCH(A154,$E$19:$E$34,0)))</f>
        <v>5361.3126300627364</v>
      </c>
    </row>
    <row r="155" spans="1:3" x14ac:dyDescent="0.25">
      <c r="A155" s="1" t="s">
        <v>2</v>
      </c>
      <c r="B155" s="49">
        <v>502</v>
      </c>
      <c r="C155" s="49">
        <f>INDEX('CalFire Financial Consequences'!$M$26:$P$26,INDEX($F$19:$F$34,MATCH(A155,$E$19:$E$34,0)))</f>
        <v>1013.3938851009249</v>
      </c>
    </row>
    <row r="156" spans="1:3" x14ac:dyDescent="0.25">
      <c r="A156" s="1" t="s">
        <v>6</v>
      </c>
      <c r="B156" s="49">
        <v>517</v>
      </c>
      <c r="C156" s="49">
        <f>INDEX('CalFire Financial Consequences'!$M$26:$P$26,INDEX($F$19:$F$34,MATCH(A156,$E$19:$E$34,0)))</f>
        <v>27732.611609173346</v>
      </c>
    </row>
    <row r="157" spans="1:3" x14ac:dyDescent="0.25">
      <c r="A157" s="1" t="s">
        <v>4</v>
      </c>
      <c r="B157" s="49">
        <v>519</v>
      </c>
      <c r="C157" s="49">
        <f>INDEX('CalFire Financial Consequences'!$M$26:$P$26,INDEX($F$19:$F$34,MATCH(A157,$E$19:$E$34,0)))</f>
        <v>5361.3126300627364</v>
      </c>
    </row>
    <row r="158" spans="1:3" x14ac:dyDescent="0.25">
      <c r="A158" s="1" t="s">
        <v>4</v>
      </c>
      <c r="B158" s="49">
        <v>520</v>
      </c>
      <c r="C158" s="49">
        <f>INDEX('CalFire Financial Consequences'!$M$26:$P$26,INDEX($F$19:$F$34,MATCH(A158,$E$19:$E$34,0)))</f>
        <v>5361.3126300627364</v>
      </c>
    </row>
    <row r="159" spans="1:3" x14ac:dyDescent="0.25">
      <c r="A159" s="1" t="s">
        <v>2</v>
      </c>
      <c r="B159" s="49">
        <v>523</v>
      </c>
      <c r="C159" s="49">
        <f>INDEX('CalFire Financial Consequences'!$M$26:$P$26,INDEX($F$19:$F$34,MATCH(A159,$E$19:$E$34,0)))</f>
        <v>1013.3938851009249</v>
      </c>
    </row>
    <row r="160" spans="1:3" x14ac:dyDescent="0.25">
      <c r="A160" s="1" t="s">
        <v>2</v>
      </c>
      <c r="B160" s="49">
        <v>528</v>
      </c>
      <c r="C160" s="49">
        <f>INDEX('CalFire Financial Consequences'!$M$26:$P$26,INDEX($F$19:$F$34,MATCH(A160,$E$19:$E$34,0)))</f>
        <v>1013.3938851009249</v>
      </c>
    </row>
    <row r="161" spans="1:3" x14ac:dyDescent="0.25">
      <c r="A161" s="1" t="s">
        <v>2</v>
      </c>
      <c r="B161" s="49">
        <v>528</v>
      </c>
      <c r="C161" s="49">
        <f>INDEX('CalFire Financial Consequences'!$M$26:$P$26,INDEX($F$19:$F$34,MATCH(A161,$E$19:$E$34,0)))</f>
        <v>1013.3938851009249</v>
      </c>
    </row>
    <row r="162" spans="1:3" x14ac:dyDescent="0.25">
      <c r="A162" s="1" t="s">
        <v>4</v>
      </c>
      <c r="B162" s="49">
        <v>532</v>
      </c>
      <c r="C162" s="49">
        <f>INDEX('CalFire Financial Consequences'!$M$26:$P$26,INDEX($F$19:$F$34,MATCH(A162,$E$19:$E$34,0)))</f>
        <v>5361.3126300627364</v>
      </c>
    </row>
    <row r="163" spans="1:3" x14ac:dyDescent="0.25">
      <c r="A163" s="1" t="s">
        <v>2</v>
      </c>
      <c r="B163" s="49">
        <v>540</v>
      </c>
      <c r="C163" s="49">
        <f>INDEX('CalFire Financial Consequences'!$M$26:$P$26,INDEX($F$19:$F$34,MATCH(A163,$E$19:$E$34,0)))</f>
        <v>1013.3938851009249</v>
      </c>
    </row>
    <row r="164" spans="1:3" x14ac:dyDescent="0.25">
      <c r="A164" s="1" t="s">
        <v>5</v>
      </c>
      <c r="B164" s="49">
        <v>544</v>
      </c>
      <c r="C164" s="49">
        <f>INDEX('CalFire Financial Consequences'!$M$26:$P$26,INDEX($F$19:$F$34,MATCH(A164,$E$19:$E$34,0)))</f>
        <v>1013.3938851009249</v>
      </c>
    </row>
    <row r="165" spans="1:3" x14ac:dyDescent="0.25">
      <c r="A165" s="1" t="s">
        <v>2</v>
      </c>
      <c r="B165" s="49">
        <v>546</v>
      </c>
      <c r="C165" s="49">
        <f>INDEX('CalFire Financial Consequences'!$M$26:$P$26,INDEX($F$19:$F$34,MATCH(A165,$E$19:$E$34,0)))</f>
        <v>1013.3938851009249</v>
      </c>
    </row>
    <row r="166" spans="1:3" x14ac:dyDescent="0.25">
      <c r="A166" s="1" t="s">
        <v>12</v>
      </c>
      <c r="B166" s="49">
        <v>551</v>
      </c>
      <c r="C166" s="49">
        <f>INDEX('CalFire Financial Consequences'!$M$26:$P$26,INDEX($F$19:$F$34,MATCH(A166,$E$19:$E$34,0)))</f>
        <v>1013.3938851009249</v>
      </c>
    </row>
    <row r="167" spans="1:3" x14ac:dyDescent="0.25">
      <c r="A167" s="1" t="s">
        <v>2</v>
      </c>
      <c r="B167" s="49">
        <v>558</v>
      </c>
      <c r="C167" s="49">
        <f>INDEX('CalFire Financial Consequences'!$M$26:$P$26,INDEX($F$19:$F$34,MATCH(A167,$E$19:$E$34,0)))</f>
        <v>1013.3938851009249</v>
      </c>
    </row>
    <row r="168" spans="1:3" x14ac:dyDescent="0.25">
      <c r="A168" s="1" t="s">
        <v>2</v>
      </c>
      <c r="B168" s="49">
        <v>562</v>
      </c>
      <c r="C168" s="49">
        <f>INDEX('CalFire Financial Consequences'!$M$26:$P$26,INDEX($F$19:$F$34,MATCH(A168,$E$19:$E$34,0)))</f>
        <v>1013.3938851009249</v>
      </c>
    </row>
    <row r="169" spans="1:3" x14ac:dyDescent="0.25">
      <c r="A169" s="1" t="s">
        <v>14</v>
      </c>
      <c r="B169" s="49">
        <v>574</v>
      </c>
      <c r="C169" s="49">
        <f>INDEX('CalFire Financial Consequences'!$M$26:$P$26,INDEX($F$19:$F$34,MATCH(A169,$E$19:$E$34,0)))</f>
        <v>27732.611609173346</v>
      </c>
    </row>
    <row r="170" spans="1:3" x14ac:dyDescent="0.25">
      <c r="A170" s="1" t="s">
        <v>9</v>
      </c>
      <c r="B170" s="49">
        <v>581</v>
      </c>
      <c r="C170" s="49">
        <f>INDEX('CalFire Financial Consequences'!$M$26:$P$26,INDEX($F$19:$F$34,MATCH(A170,$E$19:$E$34,0)))</f>
        <v>1013.3938851009249</v>
      </c>
    </row>
    <row r="171" spans="1:3" x14ac:dyDescent="0.25">
      <c r="A171" s="1" t="s">
        <v>2</v>
      </c>
      <c r="B171" s="49">
        <v>582</v>
      </c>
      <c r="C171" s="49">
        <f>INDEX('CalFire Financial Consequences'!$M$26:$P$26,INDEX($F$19:$F$34,MATCH(A171,$E$19:$E$34,0)))</f>
        <v>1013.3938851009249</v>
      </c>
    </row>
    <row r="172" spans="1:3" x14ac:dyDescent="0.25">
      <c r="A172" s="1" t="s">
        <v>4</v>
      </c>
      <c r="B172" s="49">
        <v>582</v>
      </c>
      <c r="C172" s="49">
        <f>INDEX('CalFire Financial Consequences'!$M$26:$P$26,INDEX($F$19:$F$34,MATCH(A172,$E$19:$E$34,0)))</f>
        <v>5361.3126300627364</v>
      </c>
    </row>
    <row r="173" spans="1:3" x14ac:dyDescent="0.25">
      <c r="A173" s="1" t="s">
        <v>2</v>
      </c>
      <c r="B173" s="49">
        <v>582</v>
      </c>
      <c r="C173" s="49">
        <f>INDEX('CalFire Financial Consequences'!$M$26:$P$26,INDEX($F$19:$F$34,MATCH(A173,$E$19:$E$34,0)))</f>
        <v>1013.3938851009249</v>
      </c>
    </row>
    <row r="174" spans="1:3" x14ac:dyDescent="0.25">
      <c r="A174" s="1" t="s">
        <v>4</v>
      </c>
      <c r="B174" s="49">
        <v>588</v>
      </c>
      <c r="C174" s="49">
        <f>INDEX('CalFire Financial Consequences'!$M$26:$P$26,INDEX($F$19:$F$34,MATCH(A174,$E$19:$E$34,0)))</f>
        <v>5361.3126300627364</v>
      </c>
    </row>
    <row r="175" spans="1:3" x14ac:dyDescent="0.25">
      <c r="A175" s="1" t="s">
        <v>2</v>
      </c>
      <c r="B175" s="49">
        <v>591</v>
      </c>
      <c r="C175" s="49">
        <f>INDEX('CalFire Financial Consequences'!$M$26:$P$26,INDEX($F$19:$F$34,MATCH(A175,$E$19:$E$34,0)))</f>
        <v>1013.3938851009249</v>
      </c>
    </row>
    <row r="176" spans="1:3" x14ac:dyDescent="0.25">
      <c r="A176" s="1" t="s">
        <v>8</v>
      </c>
      <c r="B176" s="49">
        <v>600</v>
      </c>
      <c r="C176" s="49">
        <f>INDEX('CalFire Financial Consequences'!$M$26:$P$26,INDEX($F$19:$F$34,MATCH(A176,$E$19:$E$34,0)))</f>
        <v>1013.3938851009249</v>
      </c>
    </row>
    <row r="177" spans="1:3" x14ac:dyDescent="0.25">
      <c r="A177" s="1" t="s">
        <v>2</v>
      </c>
      <c r="B177" s="49">
        <v>601</v>
      </c>
      <c r="C177" s="49">
        <f>INDEX('CalFire Financial Consequences'!$M$26:$P$26,INDEX($F$19:$F$34,MATCH(A177,$E$19:$E$34,0)))</f>
        <v>1013.3938851009249</v>
      </c>
    </row>
    <row r="178" spans="1:3" x14ac:dyDescent="0.25">
      <c r="A178" s="1" t="s">
        <v>4</v>
      </c>
      <c r="B178" s="49">
        <v>615</v>
      </c>
      <c r="C178" s="49">
        <f>INDEX('CalFire Financial Consequences'!$M$26:$P$26,INDEX($F$19:$F$34,MATCH(A178,$E$19:$E$34,0)))</f>
        <v>5361.3126300627364</v>
      </c>
    </row>
    <row r="179" spans="1:3" x14ac:dyDescent="0.25">
      <c r="A179" s="1" t="s">
        <v>4</v>
      </c>
      <c r="B179" s="49">
        <v>616</v>
      </c>
      <c r="C179" s="49">
        <f>INDEX('CalFire Financial Consequences'!$M$26:$P$26,INDEX($F$19:$F$34,MATCH(A179,$E$19:$E$34,0)))</f>
        <v>5361.3126300627364</v>
      </c>
    </row>
    <row r="180" spans="1:3" x14ac:dyDescent="0.25">
      <c r="A180" s="1" t="s">
        <v>10</v>
      </c>
      <c r="B180" s="49">
        <v>628</v>
      </c>
      <c r="C180" s="49">
        <f>INDEX('CalFire Financial Consequences'!$M$26:$P$26,INDEX($F$19:$F$34,MATCH(A180,$E$19:$E$34,0)))</f>
        <v>1013.3938851009249</v>
      </c>
    </row>
    <row r="181" spans="1:3" x14ac:dyDescent="0.25">
      <c r="A181" s="1" t="s">
        <v>4</v>
      </c>
      <c r="B181" s="49">
        <v>630</v>
      </c>
      <c r="C181" s="49">
        <f>INDEX('CalFire Financial Consequences'!$M$26:$P$26,INDEX($F$19:$F$34,MATCH(A181,$E$19:$E$34,0)))</f>
        <v>5361.3126300627364</v>
      </c>
    </row>
    <row r="182" spans="1:3" x14ac:dyDescent="0.25">
      <c r="A182" s="1" t="s">
        <v>13</v>
      </c>
      <c r="B182" s="49">
        <v>639</v>
      </c>
      <c r="C182" s="49">
        <f>INDEX('CalFire Financial Consequences'!$M$26:$P$26,INDEX($F$19:$F$34,MATCH(A182,$E$19:$E$34,0)))</f>
        <v>5361.3126300627364</v>
      </c>
    </row>
    <row r="183" spans="1:3" x14ac:dyDescent="0.25">
      <c r="A183" s="1" t="s">
        <v>2</v>
      </c>
      <c r="B183" s="49">
        <v>642</v>
      </c>
      <c r="C183" s="49">
        <f>INDEX('CalFire Financial Consequences'!$M$26:$P$26,INDEX($F$19:$F$34,MATCH(A183,$E$19:$E$34,0)))</f>
        <v>1013.3938851009249</v>
      </c>
    </row>
    <row r="184" spans="1:3" x14ac:dyDescent="0.25">
      <c r="A184" s="1" t="s">
        <v>4</v>
      </c>
      <c r="B184" s="49">
        <v>669</v>
      </c>
      <c r="C184" s="49">
        <f>INDEX('CalFire Financial Consequences'!$M$26:$P$26,INDEX($F$19:$F$34,MATCH(A184,$E$19:$E$34,0)))</f>
        <v>5361.3126300627364</v>
      </c>
    </row>
    <row r="185" spans="1:3" x14ac:dyDescent="0.25">
      <c r="A185" s="1" t="s">
        <v>4</v>
      </c>
      <c r="B185" s="49">
        <v>672</v>
      </c>
      <c r="C185" s="49">
        <f>INDEX('CalFire Financial Consequences'!$M$26:$P$26,INDEX($F$19:$F$34,MATCH(A185,$E$19:$E$34,0)))</f>
        <v>5361.3126300627364</v>
      </c>
    </row>
    <row r="186" spans="1:3" x14ac:dyDescent="0.25">
      <c r="A186" s="1" t="s">
        <v>8</v>
      </c>
      <c r="B186" s="49">
        <v>672</v>
      </c>
      <c r="C186" s="49">
        <f>INDEX('CalFire Financial Consequences'!$M$26:$P$26,INDEX($F$19:$F$34,MATCH(A186,$E$19:$E$34,0)))</f>
        <v>1013.3938851009249</v>
      </c>
    </row>
    <row r="187" spans="1:3" x14ac:dyDescent="0.25">
      <c r="A187" s="1" t="s">
        <v>4</v>
      </c>
      <c r="B187" s="49">
        <v>676</v>
      </c>
      <c r="C187" s="49">
        <f>INDEX('CalFire Financial Consequences'!$M$26:$P$26,INDEX($F$19:$F$34,MATCH(A187,$E$19:$E$34,0)))</f>
        <v>5361.3126300627364</v>
      </c>
    </row>
    <row r="188" spans="1:3" x14ac:dyDescent="0.25">
      <c r="A188" s="1" t="s">
        <v>2</v>
      </c>
      <c r="B188" s="49">
        <v>680</v>
      </c>
      <c r="C188" s="49">
        <f>INDEX('CalFire Financial Consequences'!$M$26:$P$26,INDEX($F$19:$F$34,MATCH(A188,$E$19:$E$34,0)))</f>
        <v>1013.3938851009249</v>
      </c>
    </row>
    <row r="189" spans="1:3" x14ac:dyDescent="0.25">
      <c r="A189" s="1" t="s">
        <v>6</v>
      </c>
      <c r="B189" s="49">
        <v>687</v>
      </c>
      <c r="C189" s="49">
        <f>INDEX('CalFire Financial Consequences'!$M$26:$P$26,INDEX($F$19:$F$34,MATCH(A189,$E$19:$E$34,0)))</f>
        <v>27732.611609173346</v>
      </c>
    </row>
    <row r="190" spans="1:3" x14ac:dyDescent="0.25">
      <c r="A190" s="1" t="s">
        <v>2</v>
      </c>
      <c r="B190" s="49">
        <v>688</v>
      </c>
      <c r="C190" s="49">
        <f>INDEX('CalFire Financial Consequences'!$M$26:$P$26,INDEX($F$19:$F$34,MATCH(A190,$E$19:$E$34,0)))</f>
        <v>1013.3938851009249</v>
      </c>
    </row>
    <row r="191" spans="1:3" x14ac:dyDescent="0.25">
      <c r="A191" s="1" t="s">
        <v>2</v>
      </c>
      <c r="B191" s="49">
        <v>690</v>
      </c>
      <c r="C191" s="49">
        <f>INDEX('CalFire Financial Consequences'!$M$26:$P$26,INDEX($F$19:$F$34,MATCH(A191,$E$19:$E$34,0)))</f>
        <v>1013.3938851009249</v>
      </c>
    </row>
    <row r="192" spans="1:3" x14ac:dyDescent="0.25">
      <c r="A192" s="1" t="s">
        <v>10</v>
      </c>
      <c r="B192" s="49">
        <v>692</v>
      </c>
      <c r="C192" s="49">
        <f>INDEX('CalFire Financial Consequences'!$M$26:$P$26,INDEX($F$19:$F$34,MATCH(A192,$E$19:$E$34,0)))</f>
        <v>1013.3938851009249</v>
      </c>
    </row>
    <row r="193" spans="1:3" x14ac:dyDescent="0.25">
      <c r="A193" s="1" t="s">
        <v>2</v>
      </c>
      <c r="B193" s="49">
        <v>693</v>
      </c>
      <c r="C193" s="49">
        <f>INDEX('CalFire Financial Consequences'!$M$26:$P$26,INDEX($F$19:$F$34,MATCH(A193,$E$19:$E$34,0)))</f>
        <v>1013.3938851009249</v>
      </c>
    </row>
    <row r="194" spans="1:3" x14ac:dyDescent="0.25">
      <c r="A194" s="1" t="s">
        <v>6</v>
      </c>
      <c r="B194" s="49">
        <v>702</v>
      </c>
      <c r="C194" s="49">
        <f>INDEX('CalFire Financial Consequences'!$M$26:$P$26,INDEX($F$19:$F$34,MATCH(A194,$E$19:$E$34,0)))</f>
        <v>27732.611609173346</v>
      </c>
    </row>
    <row r="195" spans="1:3" x14ac:dyDescent="0.25">
      <c r="A195" s="1" t="s">
        <v>4</v>
      </c>
      <c r="B195" s="49">
        <v>702</v>
      </c>
      <c r="C195" s="49">
        <f>INDEX('CalFire Financial Consequences'!$M$26:$P$26,INDEX($F$19:$F$34,MATCH(A195,$E$19:$E$34,0)))</f>
        <v>5361.3126300627364</v>
      </c>
    </row>
    <row r="196" spans="1:3" x14ac:dyDescent="0.25">
      <c r="A196" s="1" t="s">
        <v>4</v>
      </c>
      <c r="B196" s="49">
        <v>705</v>
      </c>
      <c r="C196" s="49">
        <f>INDEX('CalFire Financial Consequences'!$M$26:$P$26,INDEX($F$19:$F$34,MATCH(A196,$E$19:$E$34,0)))</f>
        <v>5361.3126300627364</v>
      </c>
    </row>
    <row r="197" spans="1:3" x14ac:dyDescent="0.25">
      <c r="A197" s="1" t="s">
        <v>9</v>
      </c>
      <c r="B197" s="49">
        <v>714</v>
      </c>
      <c r="C197" s="49">
        <f>INDEX('CalFire Financial Consequences'!$M$26:$P$26,INDEX($F$19:$F$34,MATCH(A197,$E$19:$E$34,0)))</f>
        <v>1013.3938851009249</v>
      </c>
    </row>
    <row r="198" spans="1:3" x14ac:dyDescent="0.25">
      <c r="A198" s="1" t="s">
        <v>4</v>
      </c>
      <c r="B198" s="49">
        <v>720</v>
      </c>
      <c r="C198" s="49">
        <f>INDEX('CalFire Financial Consequences'!$M$26:$P$26,INDEX($F$19:$F$34,MATCH(A198,$E$19:$E$34,0)))</f>
        <v>5361.3126300627364</v>
      </c>
    </row>
    <row r="199" spans="1:3" x14ac:dyDescent="0.25">
      <c r="A199" s="1" t="s">
        <v>8</v>
      </c>
      <c r="B199" s="49">
        <v>722</v>
      </c>
      <c r="C199" s="49">
        <f>INDEX('CalFire Financial Consequences'!$M$26:$P$26,INDEX($F$19:$F$34,MATCH(A199,$E$19:$E$34,0)))</f>
        <v>1013.3938851009249</v>
      </c>
    </row>
    <row r="200" spans="1:3" x14ac:dyDescent="0.25">
      <c r="A200" s="1" t="s">
        <v>10</v>
      </c>
      <c r="B200" s="49">
        <v>730</v>
      </c>
      <c r="C200" s="49">
        <f>INDEX('CalFire Financial Consequences'!$M$26:$P$26,INDEX($F$19:$F$34,MATCH(A200,$E$19:$E$34,0)))</f>
        <v>1013.3938851009249</v>
      </c>
    </row>
    <row r="201" spans="1:3" x14ac:dyDescent="0.25">
      <c r="A201" s="1" t="s">
        <v>2</v>
      </c>
      <c r="B201" s="49">
        <v>740</v>
      </c>
      <c r="C201" s="49">
        <f>INDEX('CalFire Financial Consequences'!$M$26:$P$26,INDEX($F$19:$F$34,MATCH(A201,$E$19:$E$34,0)))</f>
        <v>1013.3938851009249</v>
      </c>
    </row>
    <row r="202" spans="1:3" x14ac:dyDescent="0.25">
      <c r="A202" s="1" t="s">
        <v>12</v>
      </c>
      <c r="B202" s="49">
        <v>741</v>
      </c>
      <c r="C202" s="49">
        <f>INDEX('CalFire Financial Consequences'!$M$26:$P$26,INDEX($F$19:$F$34,MATCH(A202,$E$19:$E$34,0)))</f>
        <v>1013.3938851009249</v>
      </c>
    </row>
    <row r="203" spans="1:3" x14ac:dyDescent="0.25">
      <c r="A203" s="1" t="s">
        <v>4</v>
      </c>
      <c r="B203" s="49">
        <v>744</v>
      </c>
      <c r="C203" s="49">
        <f>INDEX('CalFire Financial Consequences'!$M$26:$P$26,INDEX($F$19:$F$34,MATCH(A203,$E$19:$E$34,0)))</f>
        <v>5361.3126300627364</v>
      </c>
    </row>
    <row r="204" spans="1:3" x14ac:dyDescent="0.25">
      <c r="A204" s="1" t="s">
        <v>4</v>
      </c>
      <c r="B204" s="49">
        <v>758</v>
      </c>
      <c r="C204" s="49">
        <f>INDEX('CalFire Financial Consequences'!$M$26:$P$26,INDEX($F$19:$F$34,MATCH(A204,$E$19:$E$34,0)))</f>
        <v>5361.3126300627364</v>
      </c>
    </row>
    <row r="205" spans="1:3" x14ac:dyDescent="0.25">
      <c r="A205" s="1" t="s">
        <v>13</v>
      </c>
      <c r="B205" s="49">
        <v>762</v>
      </c>
      <c r="C205" s="49">
        <f>INDEX('CalFire Financial Consequences'!$M$26:$P$26,INDEX($F$19:$F$34,MATCH(A205,$E$19:$E$34,0)))</f>
        <v>5361.3126300627364</v>
      </c>
    </row>
    <row r="206" spans="1:3" x14ac:dyDescent="0.25">
      <c r="A206" s="1" t="s">
        <v>2</v>
      </c>
      <c r="B206" s="49">
        <v>770</v>
      </c>
      <c r="C206" s="49">
        <f>INDEX('CalFire Financial Consequences'!$M$26:$P$26,INDEX($F$19:$F$34,MATCH(A206,$E$19:$E$34,0)))</f>
        <v>1013.3938851009249</v>
      </c>
    </row>
    <row r="207" spans="1:3" x14ac:dyDescent="0.25">
      <c r="A207" s="1" t="s">
        <v>2</v>
      </c>
      <c r="B207" s="49">
        <v>780</v>
      </c>
      <c r="C207" s="49">
        <f>INDEX('CalFire Financial Consequences'!$M$26:$P$26,INDEX($F$19:$F$34,MATCH(A207,$E$19:$E$34,0)))</f>
        <v>1013.3938851009249</v>
      </c>
    </row>
    <row r="208" spans="1:3" x14ac:dyDescent="0.25">
      <c r="A208" s="1" t="s">
        <v>10</v>
      </c>
      <c r="B208" s="49">
        <v>790</v>
      </c>
      <c r="C208" s="49">
        <f>INDEX('CalFire Financial Consequences'!$M$26:$P$26,INDEX($F$19:$F$34,MATCH(A208,$E$19:$E$34,0)))</f>
        <v>1013.3938851009249</v>
      </c>
    </row>
    <row r="209" spans="1:3" x14ac:dyDescent="0.25">
      <c r="A209" s="1" t="s">
        <v>4</v>
      </c>
      <c r="B209" s="49">
        <v>794</v>
      </c>
      <c r="C209" s="49">
        <f>INDEX('CalFire Financial Consequences'!$M$26:$P$26,INDEX($F$19:$F$34,MATCH(A209,$E$19:$E$34,0)))</f>
        <v>5361.3126300627364</v>
      </c>
    </row>
    <row r="210" spans="1:3" x14ac:dyDescent="0.25">
      <c r="A210" s="1" t="s">
        <v>8</v>
      </c>
      <c r="B210" s="49">
        <v>798</v>
      </c>
      <c r="C210" s="49">
        <f>INDEX('CalFire Financial Consequences'!$M$26:$P$26,INDEX($F$19:$F$34,MATCH(A210,$E$19:$E$34,0)))</f>
        <v>1013.3938851009249</v>
      </c>
    </row>
    <row r="211" spans="1:3" x14ac:dyDescent="0.25">
      <c r="A211" s="1" t="s">
        <v>4</v>
      </c>
      <c r="B211" s="49">
        <v>803</v>
      </c>
      <c r="C211" s="49">
        <f>INDEX('CalFire Financial Consequences'!$M$26:$P$26,INDEX($F$19:$F$34,MATCH(A211,$E$19:$E$34,0)))</f>
        <v>5361.3126300627364</v>
      </c>
    </row>
    <row r="212" spans="1:3" x14ac:dyDescent="0.25">
      <c r="A212" s="1" t="s">
        <v>13</v>
      </c>
      <c r="B212" s="49">
        <v>808</v>
      </c>
      <c r="C212" s="49">
        <f>INDEX('CalFire Financial Consequences'!$M$26:$P$26,INDEX($F$19:$F$34,MATCH(A212,$E$19:$E$34,0)))</f>
        <v>5361.3126300627364</v>
      </c>
    </row>
    <row r="213" spans="1:3" x14ac:dyDescent="0.25">
      <c r="A213" s="1" t="s">
        <v>10</v>
      </c>
      <c r="B213" s="49">
        <v>808</v>
      </c>
      <c r="C213" s="49">
        <f>INDEX('CalFire Financial Consequences'!$M$26:$P$26,INDEX($F$19:$F$34,MATCH(A213,$E$19:$E$34,0)))</f>
        <v>1013.3938851009249</v>
      </c>
    </row>
    <row r="214" spans="1:3" x14ac:dyDescent="0.25">
      <c r="A214" s="1" t="s">
        <v>2</v>
      </c>
      <c r="B214" s="49">
        <v>810</v>
      </c>
      <c r="C214" s="49">
        <f>INDEX('CalFire Financial Consequences'!$M$26:$P$26,INDEX($F$19:$F$34,MATCH(A214,$E$19:$E$34,0)))</f>
        <v>1013.3938851009249</v>
      </c>
    </row>
    <row r="215" spans="1:3" x14ac:dyDescent="0.25">
      <c r="A215" s="1" t="s">
        <v>13</v>
      </c>
      <c r="B215" s="49">
        <v>816</v>
      </c>
      <c r="C215" s="49">
        <f>INDEX('CalFire Financial Consequences'!$M$26:$P$26,INDEX($F$19:$F$34,MATCH(A215,$E$19:$E$34,0)))</f>
        <v>5361.3126300627364</v>
      </c>
    </row>
    <row r="216" spans="1:3" x14ac:dyDescent="0.25">
      <c r="A216" s="1" t="s">
        <v>5</v>
      </c>
      <c r="B216" s="49">
        <v>825</v>
      </c>
      <c r="C216" s="49">
        <f>INDEX('CalFire Financial Consequences'!$M$26:$P$26,INDEX($F$19:$F$34,MATCH(A216,$E$19:$E$34,0)))</f>
        <v>1013.3938851009249</v>
      </c>
    </row>
    <row r="217" spans="1:3" x14ac:dyDescent="0.25">
      <c r="A217" s="1" t="s">
        <v>12</v>
      </c>
      <c r="B217" s="49">
        <v>827</v>
      </c>
      <c r="C217" s="49">
        <f>INDEX('CalFire Financial Consequences'!$M$26:$P$26,INDEX($F$19:$F$34,MATCH(A217,$E$19:$E$34,0)))</f>
        <v>1013.3938851009249</v>
      </c>
    </row>
    <row r="218" spans="1:3" x14ac:dyDescent="0.25">
      <c r="A218" s="1" t="s">
        <v>4</v>
      </c>
      <c r="B218" s="49">
        <v>855</v>
      </c>
      <c r="C218" s="49">
        <f>INDEX('CalFire Financial Consequences'!$M$26:$P$26,INDEX($F$19:$F$34,MATCH(A218,$E$19:$E$34,0)))</f>
        <v>5361.3126300627364</v>
      </c>
    </row>
    <row r="219" spans="1:3" x14ac:dyDescent="0.25">
      <c r="A219" s="1" t="s">
        <v>2</v>
      </c>
      <c r="B219" s="49">
        <v>862</v>
      </c>
      <c r="C219" s="49">
        <f>INDEX('CalFire Financial Consequences'!$M$26:$P$26,INDEX($F$19:$F$34,MATCH(A219,$E$19:$E$34,0)))</f>
        <v>1013.3938851009249</v>
      </c>
    </row>
    <row r="220" spans="1:3" x14ac:dyDescent="0.25">
      <c r="A220" s="1" t="s">
        <v>2</v>
      </c>
      <c r="B220" s="49">
        <v>863</v>
      </c>
      <c r="C220" s="49">
        <f>INDEX('CalFire Financial Consequences'!$M$26:$P$26,INDEX($F$19:$F$34,MATCH(A220,$E$19:$E$34,0)))</f>
        <v>1013.3938851009249</v>
      </c>
    </row>
    <row r="221" spans="1:3" x14ac:dyDescent="0.25">
      <c r="A221" s="1" t="s">
        <v>2</v>
      </c>
      <c r="B221" s="49">
        <v>868</v>
      </c>
      <c r="C221" s="49">
        <f>INDEX('CalFire Financial Consequences'!$M$26:$P$26,INDEX($F$19:$F$34,MATCH(A221,$E$19:$E$34,0)))</f>
        <v>1013.3938851009249</v>
      </c>
    </row>
    <row r="222" spans="1:3" x14ac:dyDescent="0.25">
      <c r="A222" s="1" t="s">
        <v>13</v>
      </c>
      <c r="B222" s="49">
        <v>890</v>
      </c>
      <c r="C222" s="49">
        <f>INDEX('CalFire Financial Consequences'!$M$26:$P$26,INDEX($F$19:$F$34,MATCH(A222,$E$19:$E$34,0)))</f>
        <v>5361.3126300627364</v>
      </c>
    </row>
    <row r="223" spans="1:3" x14ac:dyDescent="0.25">
      <c r="A223" s="1" t="s">
        <v>8</v>
      </c>
      <c r="B223" s="49">
        <v>900</v>
      </c>
      <c r="C223" s="49">
        <f>INDEX('CalFire Financial Consequences'!$M$26:$P$26,INDEX($F$19:$F$34,MATCH(A223,$E$19:$E$34,0)))</f>
        <v>1013.3938851009249</v>
      </c>
    </row>
    <row r="224" spans="1:3" x14ac:dyDescent="0.25">
      <c r="A224" s="1" t="s">
        <v>2</v>
      </c>
      <c r="B224" s="49">
        <v>905</v>
      </c>
      <c r="C224" s="49">
        <f>INDEX('CalFire Financial Consequences'!$M$26:$P$26,INDEX($F$19:$F$34,MATCH(A224,$E$19:$E$34,0)))</f>
        <v>1013.3938851009249</v>
      </c>
    </row>
    <row r="225" spans="1:3" x14ac:dyDescent="0.25">
      <c r="A225" s="1" t="s">
        <v>10</v>
      </c>
      <c r="B225" s="49">
        <v>912</v>
      </c>
      <c r="C225" s="49">
        <f>INDEX('CalFire Financial Consequences'!$M$26:$P$26,INDEX($F$19:$F$34,MATCH(A225,$E$19:$E$34,0)))</f>
        <v>1013.3938851009249</v>
      </c>
    </row>
    <row r="226" spans="1:3" x14ac:dyDescent="0.25">
      <c r="A226" s="1" t="s">
        <v>2</v>
      </c>
      <c r="B226" s="49">
        <v>924</v>
      </c>
      <c r="C226" s="49">
        <f>INDEX('CalFire Financial Consequences'!$M$26:$P$26,INDEX($F$19:$F$34,MATCH(A226,$E$19:$E$34,0)))</f>
        <v>1013.3938851009249</v>
      </c>
    </row>
    <row r="227" spans="1:3" x14ac:dyDescent="0.25">
      <c r="A227" s="1" t="s">
        <v>12</v>
      </c>
      <c r="B227" s="49">
        <v>930</v>
      </c>
      <c r="C227" s="49">
        <f>INDEX('CalFire Financial Consequences'!$M$26:$P$26,INDEX($F$19:$F$34,MATCH(A227,$E$19:$E$34,0)))</f>
        <v>1013.3938851009249</v>
      </c>
    </row>
    <row r="228" spans="1:3" x14ac:dyDescent="0.25">
      <c r="A228" s="1" t="s">
        <v>8</v>
      </c>
      <c r="B228" s="49">
        <v>936</v>
      </c>
      <c r="C228" s="49">
        <f>INDEX('CalFire Financial Consequences'!$M$26:$P$26,INDEX($F$19:$F$34,MATCH(A228,$E$19:$E$34,0)))</f>
        <v>1013.3938851009249</v>
      </c>
    </row>
    <row r="229" spans="1:3" x14ac:dyDescent="0.25">
      <c r="A229" s="1" t="s">
        <v>3</v>
      </c>
      <c r="B229" s="49">
        <v>940</v>
      </c>
      <c r="C229" s="49">
        <f>INDEX('CalFire Financial Consequences'!$M$26:$P$26,INDEX($F$19:$F$34,MATCH(A229,$E$19:$E$34,0)))</f>
        <v>1013.3938851009249</v>
      </c>
    </row>
    <row r="230" spans="1:3" x14ac:dyDescent="0.25">
      <c r="A230" s="1" t="s">
        <v>9</v>
      </c>
      <c r="B230" s="49">
        <v>942</v>
      </c>
      <c r="C230" s="49">
        <f>INDEX('CalFire Financial Consequences'!$M$26:$P$26,INDEX($F$19:$F$34,MATCH(A230,$E$19:$E$34,0)))</f>
        <v>1013.3938851009249</v>
      </c>
    </row>
    <row r="231" spans="1:3" x14ac:dyDescent="0.25">
      <c r="A231" s="1" t="s">
        <v>2</v>
      </c>
      <c r="B231" s="49">
        <v>945</v>
      </c>
      <c r="C231" s="49">
        <f>INDEX('CalFire Financial Consequences'!$M$26:$P$26,INDEX($F$19:$F$34,MATCH(A231,$E$19:$E$34,0)))</f>
        <v>1013.3938851009249</v>
      </c>
    </row>
    <row r="232" spans="1:3" x14ac:dyDescent="0.25">
      <c r="A232" s="1" t="s">
        <v>2</v>
      </c>
      <c r="B232" s="49">
        <v>952</v>
      </c>
      <c r="C232" s="49">
        <f>INDEX('CalFire Financial Consequences'!$M$26:$P$26,INDEX($F$19:$F$34,MATCH(A232,$E$19:$E$34,0)))</f>
        <v>1013.3938851009249</v>
      </c>
    </row>
    <row r="233" spans="1:3" x14ac:dyDescent="0.25">
      <c r="A233" s="1" t="s">
        <v>2</v>
      </c>
      <c r="B233" s="49">
        <v>972</v>
      </c>
      <c r="C233" s="49">
        <f>INDEX('CalFire Financial Consequences'!$M$26:$P$26,INDEX($F$19:$F$34,MATCH(A233,$E$19:$E$34,0)))</f>
        <v>1013.3938851009249</v>
      </c>
    </row>
    <row r="234" spans="1:3" x14ac:dyDescent="0.25">
      <c r="A234" s="1" t="s">
        <v>4</v>
      </c>
      <c r="B234" s="49">
        <v>978</v>
      </c>
      <c r="C234" s="49">
        <f>INDEX('CalFire Financial Consequences'!$M$26:$P$26,INDEX($F$19:$F$34,MATCH(A234,$E$19:$E$34,0)))</f>
        <v>5361.3126300627364</v>
      </c>
    </row>
    <row r="235" spans="1:3" x14ac:dyDescent="0.25">
      <c r="A235" s="1" t="s">
        <v>10</v>
      </c>
      <c r="B235" s="49">
        <v>996</v>
      </c>
      <c r="C235" s="49">
        <f>INDEX('CalFire Financial Consequences'!$M$26:$P$26,INDEX($F$19:$F$34,MATCH(A235,$E$19:$E$34,0)))</f>
        <v>1013.3938851009249</v>
      </c>
    </row>
    <row r="236" spans="1:3" x14ac:dyDescent="0.25">
      <c r="A236" s="1" t="s">
        <v>2</v>
      </c>
      <c r="B236" s="49">
        <v>1004</v>
      </c>
      <c r="C236" s="49">
        <f>INDEX('CalFire Financial Consequences'!$M$26:$P$26,INDEX($F$19:$F$34,MATCH(A236,$E$19:$E$34,0)))</f>
        <v>1013.3938851009249</v>
      </c>
    </row>
    <row r="237" spans="1:3" x14ac:dyDescent="0.25">
      <c r="A237" s="1" t="s">
        <v>6</v>
      </c>
      <c r="B237" s="49">
        <v>1006</v>
      </c>
      <c r="C237" s="49">
        <f>INDEX('CalFire Financial Consequences'!$M$26:$P$26,INDEX($F$19:$F$34,MATCH(A237,$E$19:$E$34,0)))</f>
        <v>27732.611609173346</v>
      </c>
    </row>
    <row r="238" spans="1:3" x14ac:dyDescent="0.25">
      <c r="A238" s="1" t="s">
        <v>13</v>
      </c>
      <c r="B238" s="49">
        <v>1027</v>
      </c>
      <c r="C238" s="49">
        <f>INDEX('CalFire Financial Consequences'!$M$26:$P$26,INDEX($F$19:$F$34,MATCH(A238,$E$19:$E$34,0)))</f>
        <v>5361.3126300627364</v>
      </c>
    </row>
    <row r="239" spans="1:3" x14ac:dyDescent="0.25">
      <c r="A239" s="1" t="s">
        <v>3</v>
      </c>
      <c r="B239" s="49">
        <v>1029</v>
      </c>
      <c r="C239" s="49">
        <f>INDEX('CalFire Financial Consequences'!$M$26:$P$26,INDEX($F$19:$F$34,MATCH(A239,$E$19:$E$34,0)))</f>
        <v>1013.3938851009249</v>
      </c>
    </row>
    <row r="240" spans="1:3" x14ac:dyDescent="0.25">
      <c r="A240" s="1" t="s">
        <v>12</v>
      </c>
      <c r="B240" s="49">
        <v>1040</v>
      </c>
      <c r="C240" s="49">
        <f>INDEX('CalFire Financial Consequences'!$M$26:$P$26,INDEX($F$19:$F$34,MATCH(A240,$E$19:$E$34,0)))</f>
        <v>1013.3938851009249</v>
      </c>
    </row>
    <row r="241" spans="1:3" x14ac:dyDescent="0.25">
      <c r="A241" s="1" t="s">
        <v>10</v>
      </c>
      <c r="B241" s="49">
        <v>1049</v>
      </c>
      <c r="C241" s="49">
        <f>INDEX('CalFire Financial Consequences'!$M$26:$P$26,INDEX($F$19:$F$34,MATCH(A241,$E$19:$E$34,0)))</f>
        <v>1013.3938851009249</v>
      </c>
    </row>
    <row r="242" spans="1:3" x14ac:dyDescent="0.25">
      <c r="A242" s="1" t="s">
        <v>2</v>
      </c>
      <c r="B242" s="49">
        <v>1050</v>
      </c>
      <c r="C242" s="49">
        <f>INDEX('CalFire Financial Consequences'!$M$26:$P$26,INDEX($F$19:$F$34,MATCH(A242,$E$19:$E$34,0)))</f>
        <v>1013.3938851009249</v>
      </c>
    </row>
    <row r="243" spans="1:3" x14ac:dyDescent="0.25">
      <c r="A243" s="1" t="s">
        <v>13</v>
      </c>
      <c r="B243" s="49">
        <v>1074</v>
      </c>
      <c r="C243" s="49">
        <f>INDEX('CalFire Financial Consequences'!$M$26:$P$26,INDEX($F$19:$F$34,MATCH(A243,$E$19:$E$34,0)))</f>
        <v>5361.3126300627364</v>
      </c>
    </row>
    <row r="244" spans="1:3" x14ac:dyDescent="0.25">
      <c r="A244" s="1" t="s">
        <v>12</v>
      </c>
      <c r="B244" s="49">
        <v>1075</v>
      </c>
      <c r="C244" s="49">
        <f>INDEX('CalFire Financial Consequences'!$M$26:$P$26,INDEX($F$19:$F$34,MATCH(A244,$E$19:$E$34,0)))</f>
        <v>1013.3938851009249</v>
      </c>
    </row>
    <row r="245" spans="1:3" x14ac:dyDescent="0.25">
      <c r="A245" s="1" t="s">
        <v>2</v>
      </c>
      <c r="B245" s="49">
        <v>1078</v>
      </c>
      <c r="C245" s="49">
        <f>INDEX('CalFire Financial Consequences'!$M$26:$P$26,INDEX($F$19:$F$34,MATCH(A245,$E$19:$E$34,0)))</f>
        <v>1013.3938851009249</v>
      </c>
    </row>
    <row r="246" spans="1:3" x14ac:dyDescent="0.25">
      <c r="A246" s="1" t="s">
        <v>3</v>
      </c>
      <c r="B246" s="49">
        <v>1080</v>
      </c>
      <c r="C246" s="49">
        <f>INDEX('CalFire Financial Consequences'!$M$26:$P$26,INDEX($F$19:$F$34,MATCH(A246,$E$19:$E$34,0)))</f>
        <v>1013.3938851009249</v>
      </c>
    </row>
    <row r="247" spans="1:3" x14ac:dyDescent="0.25">
      <c r="A247" s="1" t="s">
        <v>2</v>
      </c>
      <c r="B247" s="49">
        <v>1080</v>
      </c>
      <c r="C247" s="49">
        <f>INDEX('CalFire Financial Consequences'!$M$26:$P$26,INDEX($F$19:$F$34,MATCH(A247,$E$19:$E$34,0)))</f>
        <v>1013.3938851009249</v>
      </c>
    </row>
    <row r="248" spans="1:3" x14ac:dyDescent="0.25">
      <c r="A248" s="1" t="s">
        <v>2</v>
      </c>
      <c r="B248" s="49">
        <v>1086</v>
      </c>
      <c r="C248" s="49">
        <f>INDEX('CalFire Financial Consequences'!$M$26:$P$26,INDEX($F$19:$F$34,MATCH(A248,$E$19:$E$34,0)))</f>
        <v>1013.3938851009249</v>
      </c>
    </row>
    <row r="249" spans="1:3" x14ac:dyDescent="0.25">
      <c r="A249" s="1" t="s">
        <v>2</v>
      </c>
      <c r="B249" s="49">
        <v>1108</v>
      </c>
      <c r="C249" s="49">
        <f>INDEX('CalFire Financial Consequences'!$M$26:$P$26,INDEX($F$19:$F$34,MATCH(A249,$E$19:$E$34,0)))</f>
        <v>1013.3938851009249</v>
      </c>
    </row>
    <row r="250" spans="1:3" x14ac:dyDescent="0.25">
      <c r="A250" s="1" t="s">
        <v>10</v>
      </c>
      <c r="B250" s="49">
        <v>1119</v>
      </c>
      <c r="C250" s="49">
        <f>INDEX('CalFire Financial Consequences'!$M$26:$P$26,INDEX($F$19:$F$34,MATCH(A250,$E$19:$E$34,0)))</f>
        <v>1013.3938851009249</v>
      </c>
    </row>
    <row r="251" spans="1:3" x14ac:dyDescent="0.25">
      <c r="A251" s="1" t="s">
        <v>5</v>
      </c>
      <c r="B251" s="49">
        <v>1120</v>
      </c>
      <c r="C251" s="49">
        <f>INDEX('CalFire Financial Consequences'!$M$26:$P$26,INDEX($F$19:$F$34,MATCH(A251,$E$19:$E$34,0)))</f>
        <v>1013.3938851009249</v>
      </c>
    </row>
    <row r="252" spans="1:3" x14ac:dyDescent="0.25">
      <c r="A252" s="1" t="s">
        <v>4</v>
      </c>
      <c r="B252" s="49">
        <v>1125</v>
      </c>
      <c r="C252" s="49">
        <f>INDEX('CalFire Financial Consequences'!$M$26:$P$26,INDEX($F$19:$F$34,MATCH(A252,$E$19:$E$34,0)))</f>
        <v>5361.3126300627364</v>
      </c>
    </row>
    <row r="253" spans="1:3" x14ac:dyDescent="0.25">
      <c r="A253" s="1" t="s">
        <v>3</v>
      </c>
      <c r="B253" s="49">
        <v>1128</v>
      </c>
      <c r="C253" s="49">
        <f>INDEX('CalFire Financial Consequences'!$M$26:$P$26,INDEX($F$19:$F$34,MATCH(A253,$E$19:$E$34,0)))</f>
        <v>1013.3938851009249</v>
      </c>
    </row>
    <row r="254" spans="1:3" x14ac:dyDescent="0.25">
      <c r="A254" s="1" t="s">
        <v>2</v>
      </c>
      <c r="B254" s="49">
        <v>1152</v>
      </c>
      <c r="C254" s="49">
        <f>INDEX('CalFire Financial Consequences'!$M$26:$P$26,INDEX($F$19:$F$34,MATCH(A254,$E$19:$E$34,0)))</f>
        <v>1013.3938851009249</v>
      </c>
    </row>
    <row r="255" spans="1:3" x14ac:dyDescent="0.25">
      <c r="A255" s="1" t="s">
        <v>4</v>
      </c>
      <c r="B255" s="49">
        <v>1158</v>
      </c>
      <c r="C255" s="49">
        <f>INDEX('CalFire Financial Consequences'!$M$26:$P$26,INDEX($F$19:$F$34,MATCH(A255,$E$19:$E$34,0)))</f>
        <v>5361.3126300627364</v>
      </c>
    </row>
    <row r="256" spans="1:3" x14ac:dyDescent="0.25">
      <c r="A256" s="1" t="s">
        <v>2</v>
      </c>
      <c r="B256" s="49">
        <v>1161</v>
      </c>
      <c r="C256" s="49">
        <f>INDEX('CalFire Financial Consequences'!$M$26:$P$26,INDEX($F$19:$F$34,MATCH(A256,$E$19:$E$34,0)))</f>
        <v>1013.3938851009249</v>
      </c>
    </row>
    <row r="257" spans="1:3" x14ac:dyDescent="0.25">
      <c r="A257" s="1" t="s">
        <v>2</v>
      </c>
      <c r="B257" s="49">
        <v>1202</v>
      </c>
      <c r="C257" s="49">
        <f>INDEX('CalFire Financial Consequences'!$M$26:$P$26,INDEX($F$19:$F$34,MATCH(A257,$E$19:$E$34,0)))</f>
        <v>1013.3938851009249</v>
      </c>
    </row>
    <row r="258" spans="1:3" x14ac:dyDescent="0.25">
      <c r="A258" s="1" t="s">
        <v>2</v>
      </c>
      <c r="B258" s="49">
        <v>1206</v>
      </c>
      <c r="C258" s="49">
        <f>INDEX('CalFire Financial Consequences'!$M$26:$P$26,INDEX($F$19:$F$34,MATCH(A258,$E$19:$E$34,0)))</f>
        <v>1013.3938851009249</v>
      </c>
    </row>
    <row r="259" spans="1:3" x14ac:dyDescent="0.25">
      <c r="A259" s="1" t="s">
        <v>10</v>
      </c>
      <c r="B259" s="49">
        <v>1206</v>
      </c>
      <c r="C259" s="49">
        <f>INDEX('CalFire Financial Consequences'!$M$26:$P$26,INDEX($F$19:$F$34,MATCH(A259,$E$19:$E$34,0)))</f>
        <v>1013.3938851009249</v>
      </c>
    </row>
    <row r="260" spans="1:3" x14ac:dyDescent="0.25">
      <c r="A260" s="1" t="s">
        <v>12</v>
      </c>
      <c r="B260" s="49">
        <v>1212</v>
      </c>
      <c r="C260" s="49">
        <f>INDEX('CalFire Financial Consequences'!$M$26:$P$26,INDEX($F$19:$F$34,MATCH(A260,$E$19:$E$34,0)))</f>
        <v>1013.3938851009249</v>
      </c>
    </row>
    <row r="261" spans="1:3" x14ac:dyDescent="0.25">
      <c r="A261" s="1" t="s">
        <v>2</v>
      </c>
      <c r="B261" s="49">
        <v>1227</v>
      </c>
      <c r="C261" s="49">
        <f>INDEX('CalFire Financial Consequences'!$M$26:$P$26,INDEX($F$19:$F$34,MATCH(A261,$E$19:$E$34,0)))</f>
        <v>1013.3938851009249</v>
      </c>
    </row>
    <row r="262" spans="1:3" x14ac:dyDescent="0.25">
      <c r="A262" s="1" t="s">
        <v>2</v>
      </c>
      <c r="B262" s="49">
        <v>1256</v>
      </c>
      <c r="C262" s="49">
        <f>INDEX('CalFire Financial Consequences'!$M$26:$P$26,INDEX($F$19:$F$34,MATCH(A262,$E$19:$E$34,0)))</f>
        <v>1013.3938851009249</v>
      </c>
    </row>
    <row r="263" spans="1:3" x14ac:dyDescent="0.25">
      <c r="A263" s="1" t="s">
        <v>8</v>
      </c>
      <c r="B263" s="49">
        <v>1296</v>
      </c>
      <c r="C263" s="49">
        <f>INDEX('CalFire Financial Consequences'!$M$26:$P$26,INDEX($F$19:$F$34,MATCH(A263,$E$19:$E$34,0)))</f>
        <v>1013.3938851009249</v>
      </c>
    </row>
    <row r="264" spans="1:3" x14ac:dyDescent="0.25">
      <c r="A264" s="1" t="s">
        <v>10</v>
      </c>
      <c r="B264" s="49">
        <v>1296</v>
      </c>
      <c r="C264" s="49">
        <f>INDEX('CalFire Financial Consequences'!$M$26:$P$26,INDEX($F$19:$F$34,MATCH(A264,$E$19:$E$34,0)))</f>
        <v>1013.3938851009249</v>
      </c>
    </row>
    <row r="265" spans="1:3" x14ac:dyDescent="0.25">
      <c r="A265" s="1" t="s">
        <v>2</v>
      </c>
      <c r="B265" s="49">
        <v>1301</v>
      </c>
      <c r="C265" s="49">
        <f>INDEX('CalFire Financial Consequences'!$M$26:$P$26,INDEX($F$19:$F$34,MATCH(A265,$E$19:$E$34,0)))</f>
        <v>1013.3938851009249</v>
      </c>
    </row>
    <row r="266" spans="1:3" x14ac:dyDescent="0.25">
      <c r="A266" s="1" t="s">
        <v>4</v>
      </c>
      <c r="B266" s="49">
        <v>1304</v>
      </c>
      <c r="C266" s="49">
        <f>INDEX('CalFire Financial Consequences'!$M$26:$P$26,INDEX($F$19:$F$34,MATCH(A266,$E$19:$E$34,0)))</f>
        <v>5361.3126300627364</v>
      </c>
    </row>
    <row r="267" spans="1:3" x14ac:dyDescent="0.25">
      <c r="A267" s="1" t="s">
        <v>4</v>
      </c>
      <c r="B267" s="49">
        <v>1309</v>
      </c>
      <c r="C267" s="49">
        <f>INDEX('CalFire Financial Consequences'!$M$26:$P$26,INDEX($F$19:$F$34,MATCH(A267,$E$19:$E$34,0)))</f>
        <v>5361.3126300627364</v>
      </c>
    </row>
    <row r="268" spans="1:3" x14ac:dyDescent="0.25">
      <c r="A268" s="1" t="s">
        <v>4</v>
      </c>
      <c r="B268" s="49">
        <v>1312</v>
      </c>
      <c r="C268" s="49">
        <f>INDEX('CalFire Financial Consequences'!$M$26:$P$26,INDEX($F$19:$F$34,MATCH(A268,$E$19:$E$34,0)))</f>
        <v>5361.3126300627364</v>
      </c>
    </row>
    <row r="269" spans="1:3" x14ac:dyDescent="0.25">
      <c r="A269" s="1" t="s">
        <v>4</v>
      </c>
      <c r="B269" s="49">
        <v>1314</v>
      </c>
      <c r="C269" s="49">
        <f>INDEX('CalFire Financial Consequences'!$M$26:$P$26,INDEX($F$19:$F$34,MATCH(A269,$E$19:$E$34,0)))</f>
        <v>5361.3126300627364</v>
      </c>
    </row>
    <row r="270" spans="1:3" x14ac:dyDescent="0.25">
      <c r="A270" s="1" t="s">
        <v>7</v>
      </c>
      <c r="B270" s="49">
        <v>1318</v>
      </c>
      <c r="C270" s="49">
        <f>INDEX('CalFire Financial Consequences'!$M$26:$P$26,INDEX($F$19:$F$34,MATCH(A270,$E$19:$E$34,0)))</f>
        <v>42935.053623468732</v>
      </c>
    </row>
    <row r="271" spans="1:3" x14ac:dyDescent="0.25">
      <c r="A271" s="1" t="s">
        <v>8</v>
      </c>
      <c r="B271" s="49">
        <v>1320</v>
      </c>
      <c r="C271" s="49">
        <f>INDEX('CalFire Financial Consequences'!$M$26:$P$26,INDEX($F$19:$F$34,MATCH(A271,$E$19:$E$34,0)))</f>
        <v>1013.3938851009249</v>
      </c>
    </row>
    <row r="272" spans="1:3" x14ac:dyDescent="0.25">
      <c r="A272" s="1" t="s">
        <v>6</v>
      </c>
      <c r="B272" s="49">
        <v>1324</v>
      </c>
      <c r="C272" s="49">
        <f>INDEX('CalFire Financial Consequences'!$M$26:$P$26,INDEX($F$19:$F$34,MATCH(A272,$E$19:$E$34,0)))</f>
        <v>27732.611609173346</v>
      </c>
    </row>
    <row r="273" spans="1:3" x14ac:dyDescent="0.25">
      <c r="A273" s="1" t="s">
        <v>2</v>
      </c>
      <c r="B273" s="49">
        <v>1329</v>
      </c>
      <c r="C273" s="49">
        <f>INDEX('CalFire Financial Consequences'!$M$26:$P$26,INDEX($F$19:$F$34,MATCH(A273,$E$19:$E$34,0)))</f>
        <v>1013.3938851009249</v>
      </c>
    </row>
    <row r="274" spans="1:3" x14ac:dyDescent="0.25">
      <c r="A274" s="1" t="s">
        <v>3</v>
      </c>
      <c r="B274" s="49">
        <v>1336</v>
      </c>
      <c r="C274" s="49">
        <f>INDEX('CalFire Financial Consequences'!$M$26:$P$26,INDEX($F$19:$F$34,MATCH(A274,$E$19:$E$34,0)))</f>
        <v>1013.3938851009249</v>
      </c>
    </row>
    <row r="275" spans="1:3" x14ac:dyDescent="0.25">
      <c r="A275" s="1" t="s">
        <v>5</v>
      </c>
      <c r="B275" s="49">
        <v>1336</v>
      </c>
      <c r="C275" s="49">
        <f>INDEX('CalFire Financial Consequences'!$M$26:$P$26,INDEX($F$19:$F$34,MATCH(A275,$E$19:$E$34,0)))</f>
        <v>1013.3938851009249</v>
      </c>
    </row>
    <row r="276" spans="1:3" x14ac:dyDescent="0.25">
      <c r="A276" s="1" t="s">
        <v>6</v>
      </c>
      <c r="B276" s="49">
        <v>1344</v>
      </c>
      <c r="C276" s="49">
        <f>INDEX('CalFire Financial Consequences'!$M$26:$P$26,INDEX($F$19:$F$34,MATCH(A276,$E$19:$E$34,0)))</f>
        <v>27732.611609173346</v>
      </c>
    </row>
    <row r="277" spans="1:3" x14ac:dyDescent="0.25">
      <c r="A277" s="1" t="s">
        <v>4</v>
      </c>
      <c r="B277" s="49">
        <v>1349</v>
      </c>
      <c r="C277" s="49">
        <f>INDEX('CalFire Financial Consequences'!$M$26:$P$26,INDEX($F$19:$F$34,MATCH(A277,$E$19:$E$34,0)))</f>
        <v>5361.3126300627364</v>
      </c>
    </row>
    <row r="278" spans="1:3" x14ac:dyDescent="0.25">
      <c r="A278" s="1" t="s">
        <v>10</v>
      </c>
      <c r="B278" s="49">
        <v>1350</v>
      </c>
      <c r="C278" s="49">
        <f>INDEX('CalFire Financial Consequences'!$M$26:$P$26,INDEX($F$19:$F$34,MATCH(A278,$E$19:$E$34,0)))</f>
        <v>1013.3938851009249</v>
      </c>
    </row>
    <row r="279" spans="1:3" x14ac:dyDescent="0.25">
      <c r="A279" s="1" t="s">
        <v>8</v>
      </c>
      <c r="B279" s="49">
        <v>1355</v>
      </c>
      <c r="C279" s="49">
        <f>INDEX('CalFire Financial Consequences'!$M$26:$P$26,INDEX($F$19:$F$34,MATCH(A279,$E$19:$E$34,0)))</f>
        <v>1013.3938851009249</v>
      </c>
    </row>
    <row r="280" spans="1:3" x14ac:dyDescent="0.25">
      <c r="A280" s="1" t="s">
        <v>10</v>
      </c>
      <c r="B280" s="49">
        <v>1364</v>
      </c>
      <c r="C280" s="49">
        <f>INDEX('CalFire Financial Consequences'!$M$26:$P$26,INDEX($F$19:$F$34,MATCH(A280,$E$19:$E$34,0)))</f>
        <v>1013.3938851009249</v>
      </c>
    </row>
    <row r="281" spans="1:3" x14ac:dyDescent="0.25">
      <c r="A281" s="1" t="s">
        <v>6</v>
      </c>
      <c r="B281" s="49">
        <v>1368</v>
      </c>
      <c r="C281" s="49">
        <f>INDEX('CalFire Financial Consequences'!$M$26:$P$26,INDEX($F$19:$F$34,MATCH(A281,$E$19:$E$34,0)))</f>
        <v>27732.611609173346</v>
      </c>
    </row>
    <row r="282" spans="1:3" x14ac:dyDescent="0.25">
      <c r="A282" s="1" t="s">
        <v>10</v>
      </c>
      <c r="B282" s="49">
        <v>1374</v>
      </c>
      <c r="C282" s="49">
        <f>INDEX('CalFire Financial Consequences'!$M$26:$P$26,INDEX($F$19:$F$34,MATCH(A282,$E$19:$E$34,0)))</f>
        <v>1013.3938851009249</v>
      </c>
    </row>
    <row r="283" spans="1:3" x14ac:dyDescent="0.25">
      <c r="A283" s="1" t="s">
        <v>8</v>
      </c>
      <c r="B283" s="49">
        <v>1386</v>
      </c>
      <c r="C283" s="49">
        <f>INDEX('CalFire Financial Consequences'!$M$26:$P$26,INDEX($F$19:$F$34,MATCH(A283,$E$19:$E$34,0)))</f>
        <v>1013.3938851009249</v>
      </c>
    </row>
    <row r="284" spans="1:3" x14ac:dyDescent="0.25">
      <c r="A284" s="1" t="s">
        <v>12</v>
      </c>
      <c r="B284" s="49">
        <v>1400</v>
      </c>
      <c r="C284" s="49">
        <f>INDEX('CalFire Financial Consequences'!$M$26:$P$26,INDEX($F$19:$F$34,MATCH(A284,$E$19:$E$34,0)))</f>
        <v>1013.3938851009249</v>
      </c>
    </row>
    <row r="285" spans="1:3" x14ac:dyDescent="0.25">
      <c r="A285" s="1" t="s">
        <v>10</v>
      </c>
      <c r="B285" s="49">
        <v>1406</v>
      </c>
      <c r="C285" s="49">
        <f>INDEX('CalFire Financial Consequences'!$M$26:$P$26,INDEX($F$19:$F$34,MATCH(A285,$E$19:$E$34,0)))</f>
        <v>1013.3938851009249</v>
      </c>
    </row>
    <row r="286" spans="1:3" x14ac:dyDescent="0.25">
      <c r="A286" s="1" t="s">
        <v>2</v>
      </c>
      <c r="B286" s="49">
        <v>1418</v>
      </c>
      <c r="C286" s="49">
        <f>INDEX('CalFire Financial Consequences'!$M$26:$P$26,INDEX($F$19:$F$34,MATCH(A286,$E$19:$E$34,0)))</f>
        <v>1013.3938851009249</v>
      </c>
    </row>
    <row r="287" spans="1:3" x14ac:dyDescent="0.25">
      <c r="A287" s="1" t="s">
        <v>4</v>
      </c>
      <c r="B287" s="49">
        <v>1430</v>
      </c>
      <c r="C287" s="49">
        <f>INDEX('CalFire Financial Consequences'!$M$26:$P$26,INDEX($F$19:$F$34,MATCH(A287,$E$19:$E$34,0)))</f>
        <v>5361.3126300627364</v>
      </c>
    </row>
    <row r="288" spans="1:3" x14ac:dyDescent="0.25">
      <c r="A288" s="1" t="s">
        <v>2</v>
      </c>
      <c r="B288" s="49">
        <v>1457</v>
      </c>
      <c r="C288" s="49">
        <f>INDEX('CalFire Financial Consequences'!$M$26:$P$26,INDEX($F$19:$F$34,MATCH(A288,$E$19:$E$34,0)))</f>
        <v>1013.3938851009249</v>
      </c>
    </row>
    <row r="289" spans="1:3" x14ac:dyDescent="0.25">
      <c r="A289" s="1" t="s">
        <v>2</v>
      </c>
      <c r="B289" s="49">
        <v>1464</v>
      </c>
      <c r="C289" s="49">
        <f>INDEX('CalFire Financial Consequences'!$M$26:$P$26,INDEX($F$19:$F$34,MATCH(A289,$E$19:$E$34,0)))</f>
        <v>1013.3938851009249</v>
      </c>
    </row>
    <row r="290" spans="1:3" x14ac:dyDescent="0.25">
      <c r="A290" s="1" t="s">
        <v>6</v>
      </c>
      <c r="B290" s="49">
        <v>1464</v>
      </c>
      <c r="C290" s="49">
        <f>INDEX('CalFire Financial Consequences'!$M$26:$P$26,INDEX($F$19:$F$34,MATCH(A290,$E$19:$E$34,0)))</f>
        <v>27732.611609173346</v>
      </c>
    </row>
    <row r="291" spans="1:3" x14ac:dyDescent="0.25">
      <c r="A291" s="1" t="s">
        <v>9</v>
      </c>
      <c r="B291" s="49">
        <v>1468</v>
      </c>
      <c r="C291" s="49">
        <f>INDEX('CalFire Financial Consequences'!$M$26:$P$26,INDEX($F$19:$F$34,MATCH(A291,$E$19:$E$34,0)))</f>
        <v>1013.3938851009249</v>
      </c>
    </row>
    <row r="292" spans="1:3" x14ac:dyDescent="0.25">
      <c r="A292" s="1" t="s">
        <v>3</v>
      </c>
      <c r="B292" s="49">
        <v>1476</v>
      </c>
      <c r="C292" s="49">
        <f>INDEX('CalFire Financial Consequences'!$M$26:$P$26,INDEX($F$19:$F$34,MATCH(A292,$E$19:$E$34,0)))</f>
        <v>1013.3938851009249</v>
      </c>
    </row>
    <row r="293" spans="1:3" x14ac:dyDescent="0.25">
      <c r="A293" s="1" t="s">
        <v>8</v>
      </c>
      <c r="B293" s="49">
        <v>1482</v>
      </c>
      <c r="C293" s="49">
        <f>INDEX('CalFire Financial Consequences'!$M$26:$P$26,INDEX($F$19:$F$34,MATCH(A293,$E$19:$E$34,0)))</f>
        <v>1013.3938851009249</v>
      </c>
    </row>
    <row r="294" spans="1:3" x14ac:dyDescent="0.25">
      <c r="A294" s="1" t="s">
        <v>4</v>
      </c>
      <c r="B294" s="49">
        <v>1482</v>
      </c>
      <c r="C294" s="49">
        <f>INDEX('CalFire Financial Consequences'!$M$26:$P$26,INDEX($F$19:$F$34,MATCH(A294,$E$19:$E$34,0)))</f>
        <v>5361.3126300627364</v>
      </c>
    </row>
    <row r="295" spans="1:3" x14ac:dyDescent="0.25">
      <c r="A295" s="1" t="s">
        <v>12</v>
      </c>
      <c r="B295" s="49">
        <v>1496</v>
      </c>
      <c r="C295" s="49">
        <f>INDEX('CalFire Financial Consequences'!$M$26:$P$26,INDEX($F$19:$F$34,MATCH(A295,$E$19:$E$34,0)))</f>
        <v>1013.3938851009249</v>
      </c>
    </row>
    <row r="296" spans="1:3" x14ac:dyDescent="0.25">
      <c r="A296" s="1" t="s">
        <v>2</v>
      </c>
      <c r="B296" s="49">
        <v>1497</v>
      </c>
      <c r="C296" s="49">
        <f>INDEX('CalFire Financial Consequences'!$M$26:$P$26,INDEX($F$19:$F$34,MATCH(A296,$E$19:$E$34,0)))</f>
        <v>1013.3938851009249</v>
      </c>
    </row>
    <row r="297" spans="1:3" x14ac:dyDescent="0.25">
      <c r="A297" s="1" t="s">
        <v>6</v>
      </c>
      <c r="B297" s="49">
        <v>1500</v>
      </c>
      <c r="C297" s="49">
        <f>INDEX('CalFire Financial Consequences'!$M$26:$P$26,INDEX($F$19:$F$34,MATCH(A297,$E$19:$E$34,0)))</f>
        <v>27732.611609173346</v>
      </c>
    </row>
    <row r="298" spans="1:3" x14ac:dyDescent="0.25">
      <c r="A298" s="1" t="s">
        <v>2</v>
      </c>
      <c r="B298" s="49">
        <v>1504</v>
      </c>
      <c r="C298" s="49">
        <f>INDEX('CalFire Financial Consequences'!$M$26:$P$26,INDEX($F$19:$F$34,MATCH(A298,$E$19:$E$34,0)))</f>
        <v>1013.3938851009249</v>
      </c>
    </row>
    <row r="299" spans="1:3" x14ac:dyDescent="0.25">
      <c r="A299" s="1" t="s">
        <v>2</v>
      </c>
      <c r="B299" s="49">
        <v>1518</v>
      </c>
      <c r="C299" s="49">
        <f>INDEX('CalFire Financial Consequences'!$M$26:$P$26,INDEX($F$19:$F$34,MATCH(A299,$E$19:$E$34,0)))</f>
        <v>1013.3938851009249</v>
      </c>
    </row>
    <row r="300" spans="1:3" x14ac:dyDescent="0.25">
      <c r="A300" s="1" t="s">
        <v>2</v>
      </c>
      <c r="B300" s="49">
        <v>1525</v>
      </c>
      <c r="C300" s="49">
        <f>INDEX('CalFire Financial Consequences'!$M$26:$P$26,INDEX($F$19:$F$34,MATCH(A300,$E$19:$E$34,0)))</f>
        <v>1013.3938851009249</v>
      </c>
    </row>
    <row r="301" spans="1:3" x14ac:dyDescent="0.25">
      <c r="A301" s="1" t="s">
        <v>6</v>
      </c>
      <c r="B301" s="49">
        <v>1528</v>
      </c>
      <c r="C301" s="49">
        <f>INDEX('CalFire Financial Consequences'!$M$26:$P$26,INDEX($F$19:$F$34,MATCH(A301,$E$19:$E$34,0)))</f>
        <v>27732.611609173346</v>
      </c>
    </row>
    <row r="302" spans="1:3" x14ac:dyDescent="0.25">
      <c r="A302" s="1" t="s">
        <v>2</v>
      </c>
      <c r="B302" s="49">
        <v>1530</v>
      </c>
      <c r="C302" s="49">
        <f>INDEX('CalFire Financial Consequences'!$M$26:$P$26,INDEX($F$19:$F$34,MATCH(A302,$E$19:$E$34,0)))</f>
        <v>1013.3938851009249</v>
      </c>
    </row>
    <row r="303" spans="1:3" x14ac:dyDescent="0.25">
      <c r="A303" s="1" t="s">
        <v>8</v>
      </c>
      <c r="B303" s="49">
        <v>1530</v>
      </c>
      <c r="C303" s="49">
        <f>INDEX('CalFire Financial Consequences'!$M$26:$P$26,INDEX($F$19:$F$34,MATCH(A303,$E$19:$E$34,0)))</f>
        <v>1013.3938851009249</v>
      </c>
    </row>
    <row r="304" spans="1:3" x14ac:dyDescent="0.25">
      <c r="A304" s="1" t="s">
        <v>8</v>
      </c>
      <c r="B304" s="49">
        <v>1542</v>
      </c>
      <c r="C304" s="49">
        <f>INDEX('CalFire Financial Consequences'!$M$26:$P$26,INDEX($F$19:$F$34,MATCH(A304,$E$19:$E$34,0)))</f>
        <v>1013.3938851009249</v>
      </c>
    </row>
    <row r="305" spans="1:3" x14ac:dyDescent="0.25">
      <c r="A305" s="1" t="s">
        <v>4</v>
      </c>
      <c r="B305" s="49">
        <v>1573</v>
      </c>
      <c r="C305" s="49">
        <f>INDEX('CalFire Financial Consequences'!$M$26:$P$26,INDEX($F$19:$F$34,MATCH(A305,$E$19:$E$34,0)))</f>
        <v>5361.3126300627364</v>
      </c>
    </row>
    <row r="306" spans="1:3" x14ac:dyDescent="0.25">
      <c r="A306" s="1" t="s">
        <v>2</v>
      </c>
      <c r="B306" s="49">
        <v>1586</v>
      </c>
      <c r="C306" s="49">
        <f>INDEX('CalFire Financial Consequences'!$M$26:$P$26,INDEX($F$19:$F$34,MATCH(A306,$E$19:$E$34,0)))</f>
        <v>1013.3938851009249</v>
      </c>
    </row>
    <row r="307" spans="1:3" x14ac:dyDescent="0.25">
      <c r="A307" s="1" t="s">
        <v>14</v>
      </c>
      <c r="B307" s="49">
        <v>1587</v>
      </c>
      <c r="C307" s="49">
        <f>INDEX('CalFire Financial Consequences'!$M$26:$P$26,INDEX($F$19:$F$34,MATCH(A307,$E$19:$E$34,0)))</f>
        <v>27732.611609173346</v>
      </c>
    </row>
    <row r="308" spans="1:3" x14ac:dyDescent="0.25">
      <c r="A308" s="1" t="s">
        <v>4</v>
      </c>
      <c r="B308" s="49">
        <v>1601</v>
      </c>
      <c r="C308" s="49">
        <f>INDEX('CalFire Financial Consequences'!$M$26:$P$26,INDEX($F$19:$F$34,MATCH(A308,$E$19:$E$34,0)))</f>
        <v>5361.3126300627364</v>
      </c>
    </row>
    <row r="309" spans="1:3" x14ac:dyDescent="0.25">
      <c r="A309" s="1" t="s">
        <v>4</v>
      </c>
      <c r="B309" s="49">
        <v>1612</v>
      </c>
      <c r="C309" s="49">
        <f>INDEX('CalFire Financial Consequences'!$M$26:$P$26,INDEX($F$19:$F$34,MATCH(A309,$E$19:$E$34,0)))</f>
        <v>5361.3126300627364</v>
      </c>
    </row>
    <row r="310" spans="1:3" x14ac:dyDescent="0.25">
      <c r="A310" s="1" t="s">
        <v>2</v>
      </c>
      <c r="B310" s="49">
        <v>1620</v>
      </c>
      <c r="C310" s="49">
        <f>INDEX('CalFire Financial Consequences'!$M$26:$P$26,INDEX($F$19:$F$34,MATCH(A310,$E$19:$E$34,0)))</f>
        <v>1013.3938851009249</v>
      </c>
    </row>
    <row r="311" spans="1:3" x14ac:dyDescent="0.25">
      <c r="A311" s="1" t="s">
        <v>7</v>
      </c>
      <c r="B311" s="49">
        <v>1626</v>
      </c>
      <c r="C311" s="49">
        <f>INDEX('CalFire Financial Consequences'!$M$26:$P$26,INDEX($F$19:$F$34,MATCH(A311,$E$19:$E$34,0)))</f>
        <v>42935.053623468732</v>
      </c>
    </row>
    <row r="312" spans="1:3" x14ac:dyDescent="0.25">
      <c r="A312" s="1" t="s">
        <v>2</v>
      </c>
      <c r="B312" s="49">
        <v>1632</v>
      </c>
      <c r="C312" s="49">
        <f>INDEX('CalFire Financial Consequences'!$M$26:$P$26,INDEX($F$19:$F$34,MATCH(A312,$E$19:$E$34,0)))</f>
        <v>1013.3938851009249</v>
      </c>
    </row>
    <row r="313" spans="1:3" x14ac:dyDescent="0.25">
      <c r="A313" s="1" t="s">
        <v>4</v>
      </c>
      <c r="B313" s="49">
        <v>1633</v>
      </c>
      <c r="C313" s="49">
        <f>INDEX('CalFire Financial Consequences'!$M$26:$P$26,INDEX($F$19:$F$34,MATCH(A313,$E$19:$E$34,0)))</f>
        <v>5361.3126300627364</v>
      </c>
    </row>
    <row r="314" spans="1:3" x14ac:dyDescent="0.25">
      <c r="A314" s="1" t="s">
        <v>6</v>
      </c>
      <c r="B314" s="49">
        <v>1638</v>
      </c>
      <c r="C314" s="49">
        <f>INDEX('CalFire Financial Consequences'!$M$26:$P$26,INDEX($F$19:$F$34,MATCH(A314,$E$19:$E$34,0)))</f>
        <v>27732.611609173346</v>
      </c>
    </row>
    <row r="315" spans="1:3" x14ac:dyDescent="0.25">
      <c r="A315" s="1" t="s">
        <v>4</v>
      </c>
      <c r="B315" s="49">
        <v>1641</v>
      </c>
      <c r="C315" s="49">
        <f>INDEX('CalFire Financial Consequences'!$M$26:$P$26,INDEX($F$19:$F$34,MATCH(A315,$E$19:$E$34,0)))</f>
        <v>5361.3126300627364</v>
      </c>
    </row>
    <row r="316" spans="1:3" x14ac:dyDescent="0.25">
      <c r="A316" s="1" t="s">
        <v>3</v>
      </c>
      <c r="B316" s="49">
        <v>1653</v>
      </c>
      <c r="C316" s="49">
        <f>INDEX('CalFire Financial Consequences'!$M$26:$P$26,INDEX($F$19:$F$34,MATCH(A316,$E$19:$E$34,0)))</f>
        <v>1013.3938851009249</v>
      </c>
    </row>
    <row r="317" spans="1:3" x14ac:dyDescent="0.25">
      <c r="A317" s="1" t="s">
        <v>3</v>
      </c>
      <c r="B317" s="49">
        <v>1660</v>
      </c>
      <c r="C317" s="49">
        <f>INDEX('CalFire Financial Consequences'!$M$26:$P$26,INDEX($F$19:$F$34,MATCH(A317,$E$19:$E$34,0)))</f>
        <v>1013.3938851009249</v>
      </c>
    </row>
    <row r="318" spans="1:3" x14ac:dyDescent="0.25">
      <c r="A318" s="1" t="s">
        <v>9</v>
      </c>
      <c r="B318" s="49">
        <v>1686</v>
      </c>
      <c r="C318" s="49">
        <f>INDEX('CalFire Financial Consequences'!$M$26:$P$26,INDEX($F$19:$F$34,MATCH(A318,$E$19:$E$34,0)))</f>
        <v>1013.3938851009249</v>
      </c>
    </row>
    <row r="319" spans="1:3" x14ac:dyDescent="0.25">
      <c r="A319" s="1" t="s">
        <v>2</v>
      </c>
      <c r="B319" s="49">
        <v>1726</v>
      </c>
      <c r="C319" s="49">
        <f>INDEX('CalFire Financial Consequences'!$M$26:$P$26,INDEX($F$19:$F$34,MATCH(A319,$E$19:$E$34,0)))</f>
        <v>1013.3938851009249</v>
      </c>
    </row>
    <row r="320" spans="1:3" x14ac:dyDescent="0.25">
      <c r="A320" s="1" t="s">
        <v>2</v>
      </c>
      <c r="B320" s="49">
        <v>1728</v>
      </c>
      <c r="C320" s="49">
        <f>INDEX('CalFire Financial Consequences'!$M$26:$P$26,INDEX($F$19:$F$34,MATCH(A320,$E$19:$E$34,0)))</f>
        <v>1013.3938851009249</v>
      </c>
    </row>
    <row r="321" spans="1:3" x14ac:dyDescent="0.25">
      <c r="A321" s="1" t="s">
        <v>12</v>
      </c>
      <c r="B321" s="49">
        <v>1728</v>
      </c>
      <c r="C321" s="49">
        <f>INDEX('CalFire Financial Consequences'!$M$26:$P$26,INDEX($F$19:$F$34,MATCH(A321,$E$19:$E$34,0)))</f>
        <v>1013.3938851009249</v>
      </c>
    </row>
    <row r="322" spans="1:3" x14ac:dyDescent="0.25">
      <c r="A322" s="1" t="s">
        <v>4</v>
      </c>
      <c r="B322" s="49">
        <v>1740</v>
      </c>
      <c r="C322" s="49">
        <f>INDEX('CalFire Financial Consequences'!$M$26:$P$26,INDEX($F$19:$F$34,MATCH(A322,$E$19:$E$34,0)))</f>
        <v>5361.3126300627364</v>
      </c>
    </row>
    <row r="323" spans="1:3" x14ac:dyDescent="0.25">
      <c r="A323" s="1" t="s">
        <v>2</v>
      </c>
      <c r="B323" s="49">
        <v>1743</v>
      </c>
      <c r="C323" s="49">
        <f>INDEX('CalFire Financial Consequences'!$M$26:$P$26,INDEX($F$19:$F$34,MATCH(A323,$E$19:$E$34,0)))</f>
        <v>1013.3938851009249</v>
      </c>
    </row>
    <row r="324" spans="1:3" x14ac:dyDescent="0.25">
      <c r="A324" s="1" t="s">
        <v>2</v>
      </c>
      <c r="B324" s="49">
        <v>1748</v>
      </c>
      <c r="C324" s="49">
        <f>INDEX('CalFire Financial Consequences'!$M$26:$P$26,INDEX($F$19:$F$34,MATCH(A324,$E$19:$E$34,0)))</f>
        <v>1013.3938851009249</v>
      </c>
    </row>
    <row r="325" spans="1:3" x14ac:dyDescent="0.25">
      <c r="A325" s="1" t="s">
        <v>2</v>
      </c>
      <c r="B325" s="49">
        <v>1762</v>
      </c>
      <c r="C325" s="49">
        <f>INDEX('CalFire Financial Consequences'!$M$26:$P$26,INDEX($F$19:$F$34,MATCH(A325,$E$19:$E$34,0)))</f>
        <v>1013.3938851009249</v>
      </c>
    </row>
    <row r="326" spans="1:3" x14ac:dyDescent="0.25">
      <c r="A326" s="1" t="s">
        <v>10</v>
      </c>
      <c r="B326" s="49">
        <v>1764</v>
      </c>
      <c r="C326" s="49">
        <f>INDEX('CalFire Financial Consequences'!$M$26:$P$26,INDEX($F$19:$F$34,MATCH(A326,$E$19:$E$34,0)))</f>
        <v>1013.3938851009249</v>
      </c>
    </row>
    <row r="327" spans="1:3" x14ac:dyDescent="0.25">
      <c r="A327" s="1" t="s">
        <v>12</v>
      </c>
      <c r="B327" s="49">
        <v>1764</v>
      </c>
      <c r="C327" s="49">
        <f>INDEX('CalFire Financial Consequences'!$M$26:$P$26,INDEX($F$19:$F$34,MATCH(A327,$E$19:$E$34,0)))</f>
        <v>1013.3938851009249</v>
      </c>
    </row>
    <row r="328" spans="1:3" x14ac:dyDescent="0.25">
      <c r="A328" s="1" t="s">
        <v>2</v>
      </c>
      <c r="B328" s="49">
        <v>1768</v>
      </c>
      <c r="C328" s="49">
        <f>INDEX('CalFire Financial Consequences'!$M$26:$P$26,INDEX($F$19:$F$34,MATCH(A328,$E$19:$E$34,0)))</f>
        <v>1013.3938851009249</v>
      </c>
    </row>
    <row r="329" spans="1:3" x14ac:dyDescent="0.25">
      <c r="A329" s="1" t="s">
        <v>8</v>
      </c>
      <c r="B329" s="49">
        <v>1776</v>
      </c>
      <c r="C329" s="49">
        <f>INDEX('CalFire Financial Consequences'!$M$26:$P$26,INDEX($F$19:$F$34,MATCH(A329,$E$19:$E$34,0)))</f>
        <v>1013.3938851009249</v>
      </c>
    </row>
    <row r="330" spans="1:3" x14ac:dyDescent="0.25">
      <c r="A330" s="1" t="s">
        <v>5</v>
      </c>
      <c r="B330" s="49">
        <v>1808</v>
      </c>
      <c r="C330" s="49">
        <f>INDEX('CalFire Financial Consequences'!$M$26:$P$26,INDEX($F$19:$F$34,MATCH(A330,$E$19:$E$34,0)))</f>
        <v>1013.3938851009249</v>
      </c>
    </row>
    <row r="331" spans="1:3" x14ac:dyDescent="0.25">
      <c r="A331" s="1" t="s">
        <v>3</v>
      </c>
      <c r="B331" s="49">
        <v>1836</v>
      </c>
      <c r="C331" s="49">
        <f>INDEX('CalFire Financial Consequences'!$M$26:$P$26,INDEX($F$19:$F$34,MATCH(A331,$E$19:$E$34,0)))</f>
        <v>1013.3938851009249</v>
      </c>
    </row>
    <row r="332" spans="1:3" x14ac:dyDescent="0.25">
      <c r="A332" s="1" t="s">
        <v>2</v>
      </c>
      <c r="B332" s="49">
        <v>1844</v>
      </c>
      <c r="C332" s="49">
        <f>INDEX('CalFire Financial Consequences'!$M$26:$P$26,INDEX($F$19:$F$34,MATCH(A332,$E$19:$E$34,0)))</f>
        <v>1013.3938851009249</v>
      </c>
    </row>
    <row r="333" spans="1:3" x14ac:dyDescent="0.25">
      <c r="A333" s="1" t="s">
        <v>4</v>
      </c>
      <c r="B333" s="49">
        <v>1872</v>
      </c>
      <c r="C333" s="49">
        <f>INDEX('CalFire Financial Consequences'!$M$26:$P$26,INDEX($F$19:$F$34,MATCH(A333,$E$19:$E$34,0)))</f>
        <v>5361.3126300627364</v>
      </c>
    </row>
    <row r="334" spans="1:3" x14ac:dyDescent="0.25">
      <c r="A334" s="1" t="s">
        <v>2</v>
      </c>
      <c r="B334" s="49">
        <v>1875</v>
      </c>
      <c r="C334" s="49">
        <f>INDEX('CalFire Financial Consequences'!$M$26:$P$26,INDEX($F$19:$F$34,MATCH(A334,$E$19:$E$34,0)))</f>
        <v>1013.3938851009249</v>
      </c>
    </row>
    <row r="335" spans="1:3" x14ac:dyDescent="0.25">
      <c r="A335" s="1" t="s">
        <v>12</v>
      </c>
      <c r="B335" s="49">
        <v>1885</v>
      </c>
      <c r="C335" s="49">
        <f>INDEX('CalFire Financial Consequences'!$M$26:$P$26,INDEX($F$19:$F$34,MATCH(A335,$E$19:$E$34,0)))</f>
        <v>1013.3938851009249</v>
      </c>
    </row>
    <row r="336" spans="1:3" x14ac:dyDescent="0.25">
      <c r="A336" s="1" t="s">
        <v>2</v>
      </c>
      <c r="B336" s="49">
        <v>1896</v>
      </c>
      <c r="C336" s="49">
        <f>INDEX('CalFire Financial Consequences'!$M$26:$P$26,INDEX($F$19:$F$34,MATCH(A336,$E$19:$E$34,0)))</f>
        <v>1013.3938851009249</v>
      </c>
    </row>
    <row r="337" spans="1:3" x14ac:dyDescent="0.25">
      <c r="A337" s="1" t="s">
        <v>8</v>
      </c>
      <c r="B337" s="49">
        <v>1912</v>
      </c>
      <c r="C337" s="49">
        <f>INDEX('CalFire Financial Consequences'!$M$26:$P$26,INDEX($F$19:$F$34,MATCH(A337,$E$19:$E$34,0)))</f>
        <v>1013.3938851009249</v>
      </c>
    </row>
    <row r="338" spans="1:3" x14ac:dyDescent="0.25">
      <c r="A338" s="1" t="s">
        <v>4</v>
      </c>
      <c r="B338" s="49">
        <v>1953</v>
      </c>
      <c r="C338" s="49">
        <f>INDEX('CalFire Financial Consequences'!$M$26:$P$26,INDEX($F$19:$F$34,MATCH(A338,$E$19:$E$34,0)))</f>
        <v>5361.3126300627364</v>
      </c>
    </row>
    <row r="339" spans="1:3" x14ac:dyDescent="0.25">
      <c r="A339" s="1" t="s">
        <v>2</v>
      </c>
      <c r="B339" s="49">
        <v>1962</v>
      </c>
      <c r="C339" s="49">
        <f>INDEX('CalFire Financial Consequences'!$M$26:$P$26,INDEX($F$19:$F$34,MATCH(A339,$E$19:$E$34,0)))</f>
        <v>1013.3938851009249</v>
      </c>
    </row>
    <row r="340" spans="1:3" x14ac:dyDescent="0.25">
      <c r="A340" s="1" t="s">
        <v>4</v>
      </c>
      <c r="B340" s="49">
        <v>1976</v>
      </c>
      <c r="C340" s="49">
        <f>INDEX('CalFire Financial Consequences'!$M$26:$P$26,INDEX($F$19:$F$34,MATCH(A340,$E$19:$E$34,0)))</f>
        <v>5361.3126300627364</v>
      </c>
    </row>
    <row r="341" spans="1:3" x14ac:dyDescent="0.25">
      <c r="A341" s="1" t="s">
        <v>4</v>
      </c>
      <c r="B341" s="49">
        <v>1980</v>
      </c>
      <c r="C341" s="49">
        <f>INDEX('CalFire Financial Consequences'!$M$26:$P$26,INDEX($F$19:$F$34,MATCH(A341,$E$19:$E$34,0)))</f>
        <v>5361.3126300627364</v>
      </c>
    </row>
    <row r="342" spans="1:3" x14ac:dyDescent="0.25">
      <c r="A342" s="1" t="s">
        <v>2</v>
      </c>
      <c r="B342" s="49">
        <v>1988</v>
      </c>
      <c r="C342" s="49">
        <f>INDEX('CalFire Financial Consequences'!$M$26:$P$26,INDEX($F$19:$F$34,MATCH(A342,$E$19:$E$34,0)))</f>
        <v>1013.3938851009249</v>
      </c>
    </row>
    <row r="343" spans="1:3" x14ac:dyDescent="0.25">
      <c r="A343" s="1" t="s">
        <v>9</v>
      </c>
      <c r="B343" s="49">
        <v>2025</v>
      </c>
      <c r="C343" s="49">
        <f>INDEX('CalFire Financial Consequences'!$M$26:$P$26,INDEX($F$19:$F$34,MATCH(A343,$E$19:$E$34,0)))</f>
        <v>1013.3938851009249</v>
      </c>
    </row>
    <row r="344" spans="1:3" x14ac:dyDescent="0.25">
      <c r="A344" s="1" t="s">
        <v>9</v>
      </c>
      <c r="B344" s="49">
        <v>2033</v>
      </c>
      <c r="C344" s="49">
        <f>INDEX('CalFire Financial Consequences'!$M$26:$P$26,INDEX($F$19:$F$34,MATCH(A344,$E$19:$E$34,0)))</f>
        <v>1013.3938851009249</v>
      </c>
    </row>
    <row r="345" spans="1:3" x14ac:dyDescent="0.25">
      <c r="A345" s="1" t="s">
        <v>2</v>
      </c>
      <c r="B345" s="49">
        <v>2039</v>
      </c>
      <c r="C345" s="49">
        <f>INDEX('CalFire Financial Consequences'!$M$26:$P$26,INDEX($F$19:$F$34,MATCH(A345,$E$19:$E$34,0)))</f>
        <v>1013.3938851009249</v>
      </c>
    </row>
    <row r="346" spans="1:3" x14ac:dyDescent="0.25">
      <c r="A346" s="1" t="s">
        <v>2</v>
      </c>
      <c r="B346" s="49">
        <v>2055</v>
      </c>
      <c r="C346" s="49">
        <f>INDEX('CalFire Financial Consequences'!$M$26:$P$26,INDEX($F$19:$F$34,MATCH(A346,$E$19:$E$34,0)))</f>
        <v>1013.3938851009249</v>
      </c>
    </row>
    <row r="347" spans="1:3" x14ac:dyDescent="0.25">
      <c r="A347" s="1" t="s">
        <v>4</v>
      </c>
      <c r="B347" s="49">
        <v>2079</v>
      </c>
      <c r="C347" s="49">
        <f>INDEX('CalFire Financial Consequences'!$M$26:$P$26,INDEX($F$19:$F$34,MATCH(A347,$E$19:$E$34,0)))</f>
        <v>5361.3126300627364</v>
      </c>
    </row>
    <row r="348" spans="1:3" x14ac:dyDescent="0.25">
      <c r="A348" s="1" t="s">
        <v>9</v>
      </c>
      <c r="B348" s="49">
        <v>2079</v>
      </c>
      <c r="C348" s="49">
        <f>INDEX('CalFire Financial Consequences'!$M$26:$P$26,INDEX($F$19:$F$34,MATCH(A348,$E$19:$E$34,0)))</f>
        <v>1013.3938851009249</v>
      </c>
    </row>
    <row r="349" spans="1:3" x14ac:dyDescent="0.25">
      <c r="A349" s="1" t="s">
        <v>8</v>
      </c>
      <c r="B349" s="49">
        <v>2081</v>
      </c>
      <c r="C349" s="49">
        <f>INDEX('CalFire Financial Consequences'!$M$26:$P$26,INDEX($F$19:$F$34,MATCH(A349,$E$19:$E$34,0)))</f>
        <v>1013.3938851009249</v>
      </c>
    </row>
    <row r="350" spans="1:3" x14ac:dyDescent="0.25">
      <c r="A350" s="1" t="s">
        <v>8</v>
      </c>
      <c r="B350" s="49">
        <v>2086</v>
      </c>
      <c r="C350" s="49">
        <f>INDEX('CalFire Financial Consequences'!$M$26:$P$26,INDEX($F$19:$F$34,MATCH(A350,$E$19:$E$34,0)))</f>
        <v>1013.3938851009249</v>
      </c>
    </row>
    <row r="351" spans="1:3" x14ac:dyDescent="0.25">
      <c r="A351" s="1" t="s">
        <v>2</v>
      </c>
      <c r="B351" s="49">
        <v>2094</v>
      </c>
      <c r="C351" s="49">
        <f>INDEX('CalFire Financial Consequences'!$M$26:$P$26,INDEX($F$19:$F$34,MATCH(A351,$E$19:$E$34,0)))</f>
        <v>1013.3938851009249</v>
      </c>
    </row>
    <row r="352" spans="1:3" x14ac:dyDescent="0.25">
      <c r="A352" s="1" t="s">
        <v>2</v>
      </c>
      <c r="B352" s="49">
        <v>2114</v>
      </c>
      <c r="C352" s="49">
        <f>INDEX('CalFire Financial Consequences'!$M$26:$P$26,INDEX($F$19:$F$34,MATCH(A352,$E$19:$E$34,0)))</f>
        <v>1013.3938851009249</v>
      </c>
    </row>
    <row r="353" spans="1:3" x14ac:dyDescent="0.25">
      <c r="A353" s="1" t="s">
        <v>4</v>
      </c>
      <c r="B353" s="49">
        <v>2125</v>
      </c>
      <c r="C353" s="49">
        <f>INDEX('CalFire Financial Consequences'!$M$26:$P$26,INDEX($F$19:$F$34,MATCH(A353,$E$19:$E$34,0)))</f>
        <v>5361.3126300627364</v>
      </c>
    </row>
    <row r="354" spans="1:3" x14ac:dyDescent="0.25">
      <c r="A354" s="1" t="s">
        <v>8</v>
      </c>
      <c r="B354" s="49">
        <v>2145</v>
      </c>
      <c r="C354" s="49">
        <f>INDEX('CalFire Financial Consequences'!$M$26:$P$26,INDEX($F$19:$F$34,MATCH(A354,$E$19:$E$34,0)))</f>
        <v>1013.3938851009249</v>
      </c>
    </row>
    <row r="355" spans="1:3" x14ac:dyDescent="0.25">
      <c r="A355" s="1" t="s">
        <v>2</v>
      </c>
      <c r="B355" s="49">
        <v>2150</v>
      </c>
      <c r="C355" s="49">
        <f>INDEX('CalFire Financial Consequences'!$M$26:$P$26,INDEX($F$19:$F$34,MATCH(A355,$E$19:$E$34,0)))</f>
        <v>1013.3938851009249</v>
      </c>
    </row>
    <row r="356" spans="1:3" x14ac:dyDescent="0.25">
      <c r="A356" s="1" t="s">
        <v>2</v>
      </c>
      <c r="B356" s="49">
        <v>2175</v>
      </c>
      <c r="C356" s="49">
        <f>INDEX('CalFire Financial Consequences'!$M$26:$P$26,INDEX($F$19:$F$34,MATCH(A356,$E$19:$E$34,0)))</f>
        <v>1013.3938851009249</v>
      </c>
    </row>
    <row r="357" spans="1:3" x14ac:dyDescent="0.25">
      <c r="A357" s="1" t="s">
        <v>2</v>
      </c>
      <c r="B357" s="49">
        <v>2186</v>
      </c>
      <c r="C357" s="49">
        <f>INDEX('CalFire Financial Consequences'!$M$26:$P$26,INDEX($F$19:$F$34,MATCH(A357,$E$19:$E$34,0)))</f>
        <v>1013.3938851009249</v>
      </c>
    </row>
    <row r="358" spans="1:3" x14ac:dyDescent="0.25">
      <c r="A358" s="1" t="s">
        <v>13</v>
      </c>
      <c r="B358" s="49">
        <v>2213</v>
      </c>
      <c r="C358" s="49">
        <f>INDEX('CalFire Financial Consequences'!$M$26:$P$26,INDEX($F$19:$F$34,MATCH(A358,$E$19:$E$34,0)))</f>
        <v>5361.3126300627364</v>
      </c>
    </row>
    <row r="359" spans="1:3" x14ac:dyDescent="0.25">
      <c r="A359" s="1" t="s">
        <v>9</v>
      </c>
      <c r="B359" s="49">
        <v>2216</v>
      </c>
      <c r="C359" s="49">
        <f>INDEX('CalFire Financial Consequences'!$M$26:$P$26,INDEX($F$19:$F$34,MATCH(A359,$E$19:$E$34,0)))</f>
        <v>1013.3938851009249</v>
      </c>
    </row>
    <row r="360" spans="1:3" x14ac:dyDescent="0.25">
      <c r="A360" s="1" t="s">
        <v>2</v>
      </c>
      <c r="B360" s="49">
        <v>2224</v>
      </c>
      <c r="C360" s="49">
        <f>INDEX('CalFire Financial Consequences'!$M$26:$P$26,INDEX($F$19:$F$34,MATCH(A360,$E$19:$E$34,0)))</f>
        <v>1013.3938851009249</v>
      </c>
    </row>
    <row r="361" spans="1:3" x14ac:dyDescent="0.25">
      <c r="A361" s="1" t="s">
        <v>2</v>
      </c>
      <c r="B361" s="49">
        <v>2231</v>
      </c>
      <c r="C361" s="49">
        <f>INDEX('CalFire Financial Consequences'!$M$26:$P$26,INDEX($F$19:$F$34,MATCH(A361,$E$19:$E$34,0)))</f>
        <v>1013.3938851009249</v>
      </c>
    </row>
    <row r="362" spans="1:3" x14ac:dyDescent="0.25">
      <c r="A362" s="1" t="s">
        <v>2</v>
      </c>
      <c r="B362" s="49">
        <v>2236</v>
      </c>
      <c r="C362" s="49">
        <f>INDEX('CalFire Financial Consequences'!$M$26:$P$26,INDEX($F$19:$F$34,MATCH(A362,$E$19:$E$34,0)))</f>
        <v>1013.3938851009249</v>
      </c>
    </row>
    <row r="363" spans="1:3" x14ac:dyDescent="0.25">
      <c r="A363" s="1" t="s">
        <v>10</v>
      </c>
      <c r="B363" s="49">
        <v>2255</v>
      </c>
      <c r="C363" s="49">
        <f>INDEX('CalFire Financial Consequences'!$M$26:$P$26,INDEX($F$19:$F$34,MATCH(A363,$E$19:$E$34,0)))</f>
        <v>1013.3938851009249</v>
      </c>
    </row>
    <row r="364" spans="1:3" x14ac:dyDescent="0.25">
      <c r="A364" s="1" t="s">
        <v>2</v>
      </c>
      <c r="B364" s="49">
        <v>2263</v>
      </c>
      <c r="C364" s="49">
        <f>INDEX('CalFire Financial Consequences'!$M$26:$P$26,INDEX($F$19:$F$34,MATCH(A364,$E$19:$E$34,0)))</f>
        <v>1013.3938851009249</v>
      </c>
    </row>
    <row r="365" spans="1:3" x14ac:dyDescent="0.25">
      <c r="A365" s="1" t="s">
        <v>3</v>
      </c>
      <c r="B365" s="49">
        <v>2270</v>
      </c>
      <c r="C365" s="49">
        <f>INDEX('CalFire Financial Consequences'!$M$26:$P$26,INDEX($F$19:$F$34,MATCH(A365,$E$19:$E$34,0)))</f>
        <v>1013.3938851009249</v>
      </c>
    </row>
    <row r="366" spans="1:3" x14ac:dyDescent="0.25">
      <c r="A366" s="1" t="s">
        <v>2</v>
      </c>
      <c r="B366" s="49">
        <v>2280</v>
      </c>
      <c r="C366" s="49">
        <f>INDEX('CalFire Financial Consequences'!$M$26:$P$26,INDEX($F$19:$F$34,MATCH(A366,$E$19:$E$34,0)))</f>
        <v>1013.3938851009249</v>
      </c>
    </row>
    <row r="367" spans="1:3" x14ac:dyDescent="0.25">
      <c r="A367" s="1" t="s">
        <v>2</v>
      </c>
      <c r="B367" s="49">
        <v>2292</v>
      </c>
      <c r="C367" s="49">
        <f>INDEX('CalFire Financial Consequences'!$M$26:$P$26,INDEX($F$19:$F$34,MATCH(A367,$E$19:$E$34,0)))</f>
        <v>1013.3938851009249</v>
      </c>
    </row>
    <row r="368" spans="1:3" x14ac:dyDescent="0.25">
      <c r="A368" s="1" t="s">
        <v>8</v>
      </c>
      <c r="B368" s="49">
        <v>2304</v>
      </c>
      <c r="C368" s="49">
        <f>INDEX('CalFire Financial Consequences'!$M$26:$P$26,INDEX($F$19:$F$34,MATCH(A368,$E$19:$E$34,0)))</f>
        <v>1013.3938851009249</v>
      </c>
    </row>
    <row r="369" spans="1:3" x14ac:dyDescent="0.25">
      <c r="A369" s="1" t="s">
        <v>2</v>
      </c>
      <c r="B369" s="49">
        <v>2310</v>
      </c>
      <c r="C369" s="49">
        <f>INDEX('CalFire Financial Consequences'!$M$26:$P$26,INDEX($F$19:$F$34,MATCH(A369,$E$19:$E$34,0)))</f>
        <v>1013.3938851009249</v>
      </c>
    </row>
    <row r="370" spans="1:3" x14ac:dyDescent="0.25">
      <c r="A370" s="1" t="s">
        <v>2</v>
      </c>
      <c r="B370" s="49">
        <v>2332</v>
      </c>
      <c r="C370" s="49">
        <f>INDEX('CalFire Financial Consequences'!$M$26:$P$26,INDEX($F$19:$F$34,MATCH(A370,$E$19:$E$34,0)))</f>
        <v>1013.3938851009249</v>
      </c>
    </row>
    <row r="371" spans="1:3" x14ac:dyDescent="0.25">
      <c r="A371" s="1" t="s">
        <v>10</v>
      </c>
      <c r="B371" s="49">
        <v>2340</v>
      </c>
      <c r="C371" s="49">
        <f>INDEX('CalFire Financial Consequences'!$M$26:$P$26,INDEX($F$19:$F$34,MATCH(A371,$E$19:$E$34,0)))</f>
        <v>1013.3938851009249</v>
      </c>
    </row>
    <row r="372" spans="1:3" x14ac:dyDescent="0.25">
      <c r="A372" s="1" t="s">
        <v>12</v>
      </c>
      <c r="B372" s="49">
        <v>2348</v>
      </c>
      <c r="C372" s="49">
        <f>INDEX('CalFire Financial Consequences'!$M$26:$P$26,INDEX($F$19:$F$34,MATCH(A372,$E$19:$E$34,0)))</f>
        <v>1013.3938851009249</v>
      </c>
    </row>
    <row r="373" spans="1:3" x14ac:dyDescent="0.25">
      <c r="A373" s="1" t="s">
        <v>10</v>
      </c>
      <c r="B373" s="49">
        <v>2358</v>
      </c>
      <c r="C373" s="49">
        <f>INDEX('CalFire Financial Consequences'!$M$26:$P$26,INDEX($F$19:$F$34,MATCH(A373,$E$19:$E$34,0)))</f>
        <v>1013.3938851009249</v>
      </c>
    </row>
    <row r="374" spans="1:3" x14ac:dyDescent="0.25">
      <c r="A374" s="1" t="s">
        <v>4</v>
      </c>
      <c r="B374" s="49">
        <v>2386</v>
      </c>
      <c r="C374" s="49">
        <f>INDEX('CalFire Financial Consequences'!$M$26:$P$26,INDEX($F$19:$F$34,MATCH(A374,$E$19:$E$34,0)))</f>
        <v>5361.3126300627364</v>
      </c>
    </row>
    <row r="375" spans="1:3" x14ac:dyDescent="0.25">
      <c r="A375" s="1" t="s">
        <v>9</v>
      </c>
      <c r="B375" s="49">
        <v>2424</v>
      </c>
      <c r="C375" s="49">
        <f>INDEX('CalFire Financial Consequences'!$M$26:$P$26,INDEX($F$19:$F$34,MATCH(A375,$E$19:$E$34,0)))</f>
        <v>1013.3938851009249</v>
      </c>
    </row>
    <row r="376" spans="1:3" x14ac:dyDescent="0.25">
      <c r="A376" s="1" t="s">
        <v>2</v>
      </c>
      <c r="B376" s="49">
        <v>2430</v>
      </c>
      <c r="C376" s="49">
        <f>INDEX('CalFire Financial Consequences'!$M$26:$P$26,INDEX($F$19:$F$34,MATCH(A376,$E$19:$E$34,0)))</f>
        <v>1013.3938851009249</v>
      </c>
    </row>
    <row r="377" spans="1:3" x14ac:dyDescent="0.25">
      <c r="A377" s="1" t="s">
        <v>4</v>
      </c>
      <c r="B377" s="49">
        <v>2455</v>
      </c>
      <c r="C377" s="49">
        <f>INDEX('CalFire Financial Consequences'!$M$26:$P$26,INDEX($F$19:$F$34,MATCH(A377,$E$19:$E$34,0)))</f>
        <v>5361.3126300627364</v>
      </c>
    </row>
    <row r="378" spans="1:3" x14ac:dyDescent="0.25">
      <c r="A378" s="1" t="s">
        <v>4</v>
      </c>
      <c r="B378" s="49">
        <v>2466</v>
      </c>
      <c r="C378" s="49">
        <f>INDEX('CalFire Financial Consequences'!$M$26:$P$26,INDEX($F$19:$F$34,MATCH(A378,$E$19:$E$34,0)))</f>
        <v>5361.3126300627364</v>
      </c>
    </row>
    <row r="379" spans="1:3" x14ac:dyDescent="0.25">
      <c r="A379" s="1" t="s">
        <v>2</v>
      </c>
      <c r="B379" s="49">
        <v>2473</v>
      </c>
      <c r="C379" s="49">
        <f>INDEX('CalFire Financial Consequences'!$M$26:$P$26,INDEX($F$19:$F$34,MATCH(A379,$E$19:$E$34,0)))</f>
        <v>1013.3938851009249</v>
      </c>
    </row>
    <row r="380" spans="1:3" x14ac:dyDescent="0.25">
      <c r="A380" s="1" t="s">
        <v>10</v>
      </c>
      <c r="B380" s="49">
        <v>2508</v>
      </c>
      <c r="C380" s="49">
        <f>INDEX('CalFire Financial Consequences'!$M$26:$P$26,INDEX($F$19:$F$34,MATCH(A380,$E$19:$E$34,0)))</f>
        <v>1013.3938851009249</v>
      </c>
    </row>
    <row r="381" spans="1:3" x14ac:dyDescent="0.25">
      <c r="A381" s="1" t="s">
        <v>5</v>
      </c>
      <c r="B381" s="49">
        <v>2528</v>
      </c>
      <c r="C381" s="49">
        <f>INDEX('CalFire Financial Consequences'!$M$26:$P$26,INDEX($F$19:$F$34,MATCH(A381,$E$19:$E$34,0)))</f>
        <v>1013.3938851009249</v>
      </c>
    </row>
    <row r="382" spans="1:3" x14ac:dyDescent="0.25">
      <c r="A382" s="1" t="s">
        <v>3</v>
      </c>
      <c r="B382" s="49">
        <v>2540</v>
      </c>
      <c r="C382" s="49">
        <f>INDEX('CalFire Financial Consequences'!$M$26:$P$26,INDEX($F$19:$F$34,MATCH(A382,$E$19:$E$34,0)))</f>
        <v>1013.3938851009249</v>
      </c>
    </row>
    <row r="383" spans="1:3" x14ac:dyDescent="0.25">
      <c r="A383" s="1" t="s">
        <v>2</v>
      </c>
      <c r="B383" s="49">
        <v>2556</v>
      </c>
      <c r="C383" s="49">
        <f>INDEX('CalFire Financial Consequences'!$M$26:$P$26,INDEX($F$19:$F$34,MATCH(A383,$E$19:$E$34,0)))</f>
        <v>1013.3938851009249</v>
      </c>
    </row>
    <row r="384" spans="1:3" x14ac:dyDescent="0.25">
      <c r="A384" s="1" t="s">
        <v>13</v>
      </c>
      <c r="B384" s="49">
        <v>2556</v>
      </c>
      <c r="C384" s="49">
        <f>INDEX('CalFire Financial Consequences'!$M$26:$P$26,INDEX($F$19:$F$34,MATCH(A384,$E$19:$E$34,0)))</f>
        <v>5361.3126300627364</v>
      </c>
    </row>
    <row r="385" spans="1:3" x14ac:dyDescent="0.25">
      <c r="A385" s="1" t="s">
        <v>8</v>
      </c>
      <c r="B385" s="49">
        <v>2619</v>
      </c>
      <c r="C385" s="49">
        <f>INDEX('CalFire Financial Consequences'!$M$26:$P$26,INDEX($F$19:$F$34,MATCH(A385,$E$19:$E$34,0)))</f>
        <v>1013.3938851009249</v>
      </c>
    </row>
    <row r="386" spans="1:3" x14ac:dyDescent="0.25">
      <c r="A386" s="1" t="s">
        <v>9</v>
      </c>
      <c r="B386" s="49">
        <v>2644</v>
      </c>
      <c r="C386" s="49">
        <f>INDEX('CalFire Financial Consequences'!$M$26:$P$26,INDEX($F$19:$F$34,MATCH(A386,$E$19:$E$34,0)))</f>
        <v>1013.3938851009249</v>
      </c>
    </row>
    <row r="387" spans="1:3" x14ac:dyDescent="0.25">
      <c r="A387" s="1" t="s">
        <v>2</v>
      </c>
      <c r="B387" s="49">
        <v>2670</v>
      </c>
      <c r="C387" s="49">
        <f>INDEX('CalFire Financial Consequences'!$M$26:$P$26,INDEX($F$19:$F$34,MATCH(A387,$E$19:$E$34,0)))</f>
        <v>1013.3938851009249</v>
      </c>
    </row>
    <row r="388" spans="1:3" x14ac:dyDescent="0.25">
      <c r="A388" s="1" t="s">
        <v>8</v>
      </c>
      <c r="B388" s="49">
        <v>2680</v>
      </c>
      <c r="C388" s="49">
        <f>INDEX('CalFire Financial Consequences'!$M$26:$P$26,INDEX($F$19:$F$34,MATCH(A388,$E$19:$E$34,0)))</f>
        <v>1013.3938851009249</v>
      </c>
    </row>
    <row r="389" spans="1:3" x14ac:dyDescent="0.25">
      <c r="A389" s="1" t="s">
        <v>9</v>
      </c>
      <c r="B389" s="49">
        <v>2688</v>
      </c>
      <c r="C389" s="49">
        <f>INDEX('CalFire Financial Consequences'!$M$26:$P$26,INDEX($F$19:$F$34,MATCH(A389,$E$19:$E$34,0)))</f>
        <v>1013.3938851009249</v>
      </c>
    </row>
    <row r="390" spans="1:3" x14ac:dyDescent="0.25">
      <c r="A390" s="1" t="s">
        <v>13</v>
      </c>
      <c r="B390" s="49">
        <v>2694</v>
      </c>
      <c r="C390" s="49">
        <f>INDEX('CalFire Financial Consequences'!$M$26:$P$26,INDEX($F$19:$F$34,MATCH(A390,$E$19:$E$34,0)))</f>
        <v>5361.3126300627364</v>
      </c>
    </row>
    <row r="391" spans="1:3" x14ac:dyDescent="0.25">
      <c r="A391" s="1" t="s">
        <v>3</v>
      </c>
      <c r="B391" s="49">
        <v>2695</v>
      </c>
      <c r="C391" s="49">
        <f>INDEX('CalFire Financial Consequences'!$M$26:$P$26,INDEX($F$19:$F$34,MATCH(A391,$E$19:$E$34,0)))</f>
        <v>1013.3938851009249</v>
      </c>
    </row>
    <row r="392" spans="1:3" x14ac:dyDescent="0.25">
      <c r="A392" s="1" t="s">
        <v>3</v>
      </c>
      <c r="B392" s="49">
        <v>2697</v>
      </c>
      <c r="C392" s="49">
        <f>INDEX('CalFire Financial Consequences'!$M$26:$P$26,INDEX($F$19:$F$34,MATCH(A392,$E$19:$E$34,0)))</f>
        <v>1013.3938851009249</v>
      </c>
    </row>
    <row r="393" spans="1:3" x14ac:dyDescent="0.25">
      <c r="A393" s="1" t="s">
        <v>4</v>
      </c>
      <c r="B393" s="49">
        <v>2720</v>
      </c>
      <c r="C393" s="49">
        <f>INDEX('CalFire Financial Consequences'!$M$26:$P$26,INDEX($F$19:$F$34,MATCH(A393,$E$19:$E$34,0)))</f>
        <v>5361.3126300627364</v>
      </c>
    </row>
    <row r="394" spans="1:3" x14ac:dyDescent="0.25">
      <c r="A394" s="1" t="s">
        <v>13</v>
      </c>
      <c r="B394" s="49">
        <v>2721</v>
      </c>
      <c r="C394" s="49">
        <f>INDEX('CalFire Financial Consequences'!$M$26:$P$26,INDEX($F$19:$F$34,MATCH(A394,$E$19:$E$34,0)))</f>
        <v>5361.3126300627364</v>
      </c>
    </row>
    <row r="395" spans="1:3" x14ac:dyDescent="0.25">
      <c r="A395" s="1" t="s">
        <v>14</v>
      </c>
      <c r="B395" s="49">
        <v>2740</v>
      </c>
      <c r="C395" s="49">
        <f>INDEX('CalFire Financial Consequences'!$M$26:$P$26,INDEX($F$19:$F$34,MATCH(A395,$E$19:$E$34,0)))</f>
        <v>27732.611609173346</v>
      </c>
    </row>
    <row r="396" spans="1:3" x14ac:dyDescent="0.25">
      <c r="A396" s="1" t="s">
        <v>2</v>
      </c>
      <c r="B396" s="49">
        <v>2744</v>
      </c>
      <c r="C396" s="49">
        <f>INDEX('CalFire Financial Consequences'!$M$26:$P$26,INDEX($F$19:$F$34,MATCH(A396,$E$19:$E$34,0)))</f>
        <v>1013.3938851009249</v>
      </c>
    </row>
    <row r="397" spans="1:3" x14ac:dyDescent="0.25">
      <c r="A397" s="1" t="s">
        <v>8</v>
      </c>
      <c r="B397" s="49">
        <v>2745</v>
      </c>
      <c r="C397" s="49">
        <f>INDEX('CalFire Financial Consequences'!$M$26:$P$26,INDEX($F$19:$F$34,MATCH(A397,$E$19:$E$34,0)))</f>
        <v>1013.3938851009249</v>
      </c>
    </row>
    <row r="398" spans="1:3" x14ac:dyDescent="0.25">
      <c r="A398" s="1" t="s">
        <v>9</v>
      </c>
      <c r="B398" s="49">
        <v>2750</v>
      </c>
      <c r="C398" s="49">
        <f>INDEX('CalFire Financial Consequences'!$M$26:$P$26,INDEX($F$19:$F$34,MATCH(A398,$E$19:$E$34,0)))</f>
        <v>1013.3938851009249</v>
      </c>
    </row>
    <row r="399" spans="1:3" x14ac:dyDescent="0.25">
      <c r="A399" s="1" t="s">
        <v>4</v>
      </c>
      <c r="B399" s="49">
        <v>2751</v>
      </c>
      <c r="C399" s="49">
        <f>INDEX('CalFire Financial Consequences'!$M$26:$P$26,INDEX($F$19:$F$34,MATCH(A399,$E$19:$E$34,0)))</f>
        <v>5361.3126300627364</v>
      </c>
    </row>
    <row r="400" spans="1:3" x14ac:dyDescent="0.25">
      <c r="A400" s="1" t="s">
        <v>2</v>
      </c>
      <c r="B400" s="49">
        <v>2755</v>
      </c>
      <c r="C400" s="49">
        <f>INDEX('CalFire Financial Consequences'!$M$26:$P$26,INDEX($F$19:$F$34,MATCH(A400,$E$19:$E$34,0)))</f>
        <v>1013.3938851009249</v>
      </c>
    </row>
    <row r="401" spans="1:3" x14ac:dyDescent="0.25">
      <c r="A401" s="1" t="s">
        <v>12</v>
      </c>
      <c r="B401" s="49">
        <v>2773</v>
      </c>
      <c r="C401" s="49">
        <f>INDEX('CalFire Financial Consequences'!$M$26:$P$26,INDEX($F$19:$F$34,MATCH(A401,$E$19:$E$34,0)))</f>
        <v>1013.3938851009249</v>
      </c>
    </row>
    <row r="402" spans="1:3" x14ac:dyDescent="0.25">
      <c r="A402" s="1" t="s">
        <v>2</v>
      </c>
      <c r="B402" s="49">
        <v>2784</v>
      </c>
      <c r="C402" s="49">
        <f>INDEX('CalFire Financial Consequences'!$M$26:$P$26,INDEX($F$19:$F$34,MATCH(A402,$E$19:$E$34,0)))</f>
        <v>1013.3938851009249</v>
      </c>
    </row>
    <row r="403" spans="1:3" x14ac:dyDescent="0.25">
      <c r="A403" s="1" t="s">
        <v>5</v>
      </c>
      <c r="B403" s="49">
        <v>2793</v>
      </c>
      <c r="C403" s="49">
        <f>INDEX('CalFire Financial Consequences'!$M$26:$P$26,INDEX($F$19:$F$34,MATCH(A403,$E$19:$E$34,0)))</f>
        <v>1013.3938851009249</v>
      </c>
    </row>
    <row r="404" spans="1:3" x14ac:dyDescent="0.25">
      <c r="A404" s="1" t="s">
        <v>10</v>
      </c>
      <c r="B404" s="49">
        <v>2795</v>
      </c>
      <c r="C404" s="49">
        <f>INDEX('CalFire Financial Consequences'!$M$26:$P$26,INDEX($F$19:$F$34,MATCH(A404,$E$19:$E$34,0)))</f>
        <v>1013.3938851009249</v>
      </c>
    </row>
    <row r="405" spans="1:3" x14ac:dyDescent="0.25">
      <c r="A405" s="1" t="s">
        <v>8</v>
      </c>
      <c r="B405" s="49">
        <v>2799</v>
      </c>
      <c r="C405" s="49">
        <f>INDEX('CalFire Financial Consequences'!$M$26:$P$26,INDEX($F$19:$F$34,MATCH(A405,$E$19:$E$34,0)))</f>
        <v>1013.3938851009249</v>
      </c>
    </row>
    <row r="406" spans="1:3" x14ac:dyDescent="0.25">
      <c r="A406" s="1" t="s">
        <v>2</v>
      </c>
      <c r="B406" s="49">
        <v>2800</v>
      </c>
      <c r="C406" s="49">
        <f>INDEX('CalFire Financial Consequences'!$M$26:$P$26,INDEX($F$19:$F$34,MATCH(A406,$E$19:$E$34,0)))</f>
        <v>1013.3938851009249</v>
      </c>
    </row>
    <row r="407" spans="1:3" x14ac:dyDescent="0.25">
      <c r="A407" s="1" t="s">
        <v>10</v>
      </c>
      <c r="B407" s="49">
        <v>2828</v>
      </c>
      <c r="C407" s="49">
        <f>INDEX('CalFire Financial Consequences'!$M$26:$P$26,INDEX($F$19:$F$34,MATCH(A407,$E$19:$E$34,0)))</f>
        <v>1013.3938851009249</v>
      </c>
    </row>
    <row r="408" spans="1:3" x14ac:dyDescent="0.25">
      <c r="A408" s="1" t="s">
        <v>2</v>
      </c>
      <c r="B408" s="49">
        <v>2850</v>
      </c>
      <c r="C408" s="49">
        <f>INDEX('CalFire Financial Consequences'!$M$26:$P$26,INDEX($F$19:$F$34,MATCH(A408,$E$19:$E$34,0)))</f>
        <v>1013.3938851009249</v>
      </c>
    </row>
    <row r="409" spans="1:3" x14ac:dyDescent="0.25">
      <c r="A409" s="1" t="s">
        <v>12</v>
      </c>
      <c r="B409" s="49">
        <v>2856</v>
      </c>
      <c r="C409" s="49">
        <f>INDEX('CalFire Financial Consequences'!$M$26:$P$26,INDEX($F$19:$F$34,MATCH(A409,$E$19:$E$34,0)))</f>
        <v>1013.3938851009249</v>
      </c>
    </row>
    <row r="410" spans="1:3" x14ac:dyDescent="0.25">
      <c r="A410" s="1" t="s">
        <v>10</v>
      </c>
      <c r="B410" s="49">
        <v>2880</v>
      </c>
      <c r="C410" s="49">
        <f>INDEX('CalFire Financial Consequences'!$M$26:$P$26,INDEX($F$19:$F$34,MATCH(A410,$E$19:$E$34,0)))</f>
        <v>1013.3938851009249</v>
      </c>
    </row>
    <row r="411" spans="1:3" x14ac:dyDescent="0.25">
      <c r="A411" s="1" t="s">
        <v>2</v>
      </c>
      <c r="B411" s="49">
        <v>2888</v>
      </c>
      <c r="C411" s="49">
        <f>INDEX('CalFire Financial Consequences'!$M$26:$P$26,INDEX($F$19:$F$34,MATCH(A411,$E$19:$E$34,0)))</f>
        <v>1013.3938851009249</v>
      </c>
    </row>
    <row r="412" spans="1:3" x14ac:dyDescent="0.25">
      <c r="A412" s="1" t="s">
        <v>4</v>
      </c>
      <c r="B412" s="49">
        <v>2890</v>
      </c>
      <c r="C412" s="49">
        <f>INDEX('CalFire Financial Consequences'!$M$26:$P$26,INDEX($F$19:$F$34,MATCH(A412,$E$19:$E$34,0)))</f>
        <v>5361.3126300627364</v>
      </c>
    </row>
    <row r="413" spans="1:3" x14ac:dyDescent="0.25">
      <c r="A413" s="1" t="s">
        <v>6</v>
      </c>
      <c r="B413" s="49">
        <v>2896</v>
      </c>
      <c r="C413" s="49">
        <f>INDEX('CalFire Financial Consequences'!$M$26:$P$26,INDEX($F$19:$F$34,MATCH(A413,$E$19:$E$34,0)))</f>
        <v>27732.611609173346</v>
      </c>
    </row>
    <row r="414" spans="1:3" x14ac:dyDescent="0.25">
      <c r="A414" s="1" t="s">
        <v>2</v>
      </c>
      <c r="B414" s="49">
        <v>2926</v>
      </c>
      <c r="C414" s="49">
        <f>INDEX('CalFire Financial Consequences'!$M$26:$P$26,INDEX($F$19:$F$34,MATCH(A414,$E$19:$E$34,0)))</f>
        <v>1013.3938851009249</v>
      </c>
    </row>
    <row r="415" spans="1:3" x14ac:dyDescent="0.25">
      <c r="A415" s="1" t="s">
        <v>4</v>
      </c>
      <c r="B415" s="49">
        <v>2944</v>
      </c>
      <c r="C415" s="49">
        <f>INDEX('CalFire Financial Consequences'!$M$26:$P$26,INDEX($F$19:$F$34,MATCH(A415,$E$19:$E$34,0)))</f>
        <v>5361.3126300627364</v>
      </c>
    </row>
    <row r="416" spans="1:3" x14ac:dyDescent="0.25">
      <c r="A416" s="1" t="s">
        <v>12</v>
      </c>
      <c r="B416" s="49">
        <v>2970</v>
      </c>
      <c r="C416" s="49">
        <f>INDEX('CalFire Financial Consequences'!$M$26:$P$26,INDEX($F$19:$F$34,MATCH(A416,$E$19:$E$34,0)))</f>
        <v>1013.3938851009249</v>
      </c>
    </row>
    <row r="417" spans="1:3" x14ac:dyDescent="0.25">
      <c r="A417" s="1" t="s">
        <v>10</v>
      </c>
      <c r="B417" s="49">
        <v>2979</v>
      </c>
      <c r="C417" s="49">
        <f>INDEX('CalFire Financial Consequences'!$M$26:$P$26,INDEX($F$19:$F$34,MATCH(A417,$E$19:$E$34,0)))</f>
        <v>1013.3938851009249</v>
      </c>
    </row>
    <row r="418" spans="1:3" x14ac:dyDescent="0.25">
      <c r="A418" s="1" t="s">
        <v>4</v>
      </c>
      <c r="B418" s="49">
        <v>2988</v>
      </c>
      <c r="C418" s="49">
        <f>INDEX('CalFire Financial Consequences'!$M$26:$P$26,INDEX($F$19:$F$34,MATCH(A418,$E$19:$E$34,0)))</f>
        <v>5361.3126300627364</v>
      </c>
    </row>
    <row r="419" spans="1:3" x14ac:dyDescent="0.25">
      <c r="A419" s="1" t="s">
        <v>3</v>
      </c>
      <c r="B419" s="49">
        <v>2996</v>
      </c>
      <c r="C419" s="49">
        <f>INDEX('CalFire Financial Consequences'!$M$26:$P$26,INDEX($F$19:$F$34,MATCH(A419,$E$19:$E$34,0)))</f>
        <v>1013.3938851009249</v>
      </c>
    </row>
    <row r="420" spans="1:3" x14ac:dyDescent="0.25">
      <c r="A420" s="1" t="s">
        <v>9</v>
      </c>
      <c r="B420" s="49">
        <v>3012</v>
      </c>
      <c r="C420" s="49">
        <f>INDEX('CalFire Financial Consequences'!$M$26:$P$26,INDEX($F$19:$F$34,MATCH(A420,$E$19:$E$34,0)))</f>
        <v>1013.3938851009249</v>
      </c>
    </row>
    <row r="421" spans="1:3" x14ac:dyDescent="0.25">
      <c r="A421" s="1" t="s">
        <v>2</v>
      </c>
      <c r="B421" s="49">
        <v>3013</v>
      </c>
      <c r="C421" s="49">
        <f>INDEX('CalFire Financial Consequences'!$M$26:$P$26,INDEX($F$19:$F$34,MATCH(A421,$E$19:$E$34,0)))</f>
        <v>1013.3938851009249</v>
      </c>
    </row>
    <row r="422" spans="1:3" x14ac:dyDescent="0.25">
      <c r="A422" s="1" t="s">
        <v>2</v>
      </c>
      <c r="B422" s="49">
        <v>3046</v>
      </c>
      <c r="C422" s="49">
        <f>INDEX('CalFire Financial Consequences'!$M$26:$P$26,INDEX($F$19:$F$34,MATCH(A422,$E$19:$E$34,0)))</f>
        <v>1013.3938851009249</v>
      </c>
    </row>
    <row r="423" spans="1:3" x14ac:dyDescent="0.25">
      <c r="A423" s="1" t="s">
        <v>10</v>
      </c>
      <c r="B423" s="49">
        <v>3050</v>
      </c>
      <c r="C423" s="49">
        <f>INDEX('CalFire Financial Consequences'!$M$26:$P$26,INDEX($F$19:$F$34,MATCH(A423,$E$19:$E$34,0)))</f>
        <v>1013.3938851009249</v>
      </c>
    </row>
    <row r="424" spans="1:3" x14ac:dyDescent="0.25">
      <c r="A424" s="1" t="s">
        <v>8</v>
      </c>
      <c r="B424" s="49">
        <v>3060</v>
      </c>
      <c r="C424" s="49">
        <f>INDEX('CalFire Financial Consequences'!$M$26:$P$26,INDEX($F$19:$F$34,MATCH(A424,$E$19:$E$34,0)))</f>
        <v>1013.3938851009249</v>
      </c>
    </row>
    <row r="425" spans="1:3" x14ac:dyDescent="0.25">
      <c r="A425" s="1" t="s">
        <v>2</v>
      </c>
      <c r="B425" s="49">
        <v>3065</v>
      </c>
      <c r="C425" s="49">
        <f>INDEX('CalFire Financial Consequences'!$M$26:$P$26,INDEX($F$19:$F$34,MATCH(A425,$E$19:$E$34,0)))</f>
        <v>1013.3938851009249</v>
      </c>
    </row>
    <row r="426" spans="1:3" x14ac:dyDescent="0.25">
      <c r="A426" s="1" t="s">
        <v>2</v>
      </c>
      <c r="B426" s="49">
        <v>3072</v>
      </c>
      <c r="C426" s="49">
        <f>INDEX('CalFire Financial Consequences'!$M$26:$P$26,INDEX($F$19:$F$34,MATCH(A426,$E$19:$E$34,0)))</f>
        <v>1013.3938851009249</v>
      </c>
    </row>
    <row r="427" spans="1:3" x14ac:dyDescent="0.25">
      <c r="A427" s="1" t="s">
        <v>9</v>
      </c>
      <c r="B427" s="49">
        <v>3168</v>
      </c>
      <c r="C427" s="49">
        <f>INDEX('CalFire Financial Consequences'!$M$26:$P$26,INDEX($F$19:$F$34,MATCH(A427,$E$19:$E$34,0)))</f>
        <v>1013.3938851009249</v>
      </c>
    </row>
    <row r="428" spans="1:3" x14ac:dyDescent="0.25">
      <c r="A428" s="1" t="s">
        <v>10</v>
      </c>
      <c r="B428" s="49">
        <v>3172</v>
      </c>
      <c r="C428" s="49">
        <f>INDEX('CalFire Financial Consequences'!$M$26:$P$26,INDEX($F$19:$F$34,MATCH(A428,$E$19:$E$34,0)))</f>
        <v>1013.3938851009249</v>
      </c>
    </row>
    <row r="429" spans="1:3" x14ac:dyDescent="0.25">
      <c r="A429" s="1" t="s">
        <v>13</v>
      </c>
      <c r="B429" s="49">
        <v>3185</v>
      </c>
      <c r="C429" s="49">
        <f>INDEX('CalFire Financial Consequences'!$M$26:$P$26,INDEX($F$19:$F$34,MATCH(A429,$E$19:$E$34,0)))</f>
        <v>5361.3126300627364</v>
      </c>
    </row>
    <row r="430" spans="1:3" x14ac:dyDescent="0.25">
      <c r="A430" s="1" t="s">
        <v>10</v>
      </c>
      <c r="B430" s="49">
        <v>3186</v>
      </c>
      <c r="C430" s="49">
        <f>INDEX('CalFire Financial Consequences'!$M$26:$P$26,INDEX($F$19:$F$34,MATCH(A430,$E$19:$E$34,0)))</f>
        <v>1013.3938851009249</v>
      </c>
    </row>
    <row r="431" spans="1:3" x14ac:dyDescent="0.25">
      <c r="A431" s="1" t="s">
        <v>13</v>
      </c>
      <c r="B431" s="49">
        <v>3230</v>
      </c>
      <c r="C431" s="49">
        <f>INDEX('CalFire Financial Consequences'!$M$26:$P$26,INDEX($F$19:$F$34,MATCH(A431,$E$19:$E$34,0)))</f>
        <v>5361.3126300627364</v>
      </c>
    </row>
    <row r="432" spans="1:3" x14ac:dyDescent="0.25">
      <c r="A432" s="1" t="s">
        <v>4</v>
      </c>
      <c r="B432" s="49">
        <v>3231</v>
      </c>
      <c r="C432" s="49">
        <f>INDEX('CalFire Financial Consequences'!$M$26:$P$26,INDEX($F$19:$F$34,MATCH(A432,$E$19:$E$34,0)))</f>
        <v>5361.3126300627364</v>
      </c>
    </row>
    <row r="433" spans="1:3" x14ac:dyDescent="0.25">
      <c r="A433" s="1" t="s">
        <v>4</v>
      </c>
      <c r="B433" s="49">
        <v>3255</v>
      </c>
      <c r="C433" s="49">
        <f>INDEX('CalFire Financial Consequences'!$M$26:$P$26,INDEX($F$19:$F$34,MATCH(A433,$E$19:$E$34,0)))</f>
        <v>5361.3126300627364</v>
      </c>
    </row>
    <row r="434" spans="1:3" x14ac:dyDescent="0.25">
      <c r="A434" s="1" t="s">
        <v>13</v>
      </c>
      <c r="B434" s="49">
        <v>3294</v>
      </c>
      <c r="C434" s="49">
        <f>INDEX('CalFire Financial Consequences'!$M$26:$P$26,INDEX($F$19:$F$34,MATCH(A434,$E$19:$E$34,0)))</f>
        <v>5361.3126300627364</v>
      </c>
    </row>
    <row r="435" spans="1:3" x14ac:dyDescent="0.25">
      <c r="A435" s="1" t="s">
        <v>4</v>
      </c>
      <c r="B435" s="49">
        <v>3322</v>
      </c>
      <c r="C435" s="49">
        <f>INDEX('CalFire Financial Consequences'!$M$26:$P$26,INDEX($F$19:$F$34,MATCH(A435,$E$19:$E$34,0)))</f>
        <v>5361.3126300627364</v>
      </c>
    </row>
    <row r="436" spans="1:3" x14ac:dyDescent="0.25">
      <c r="A436" s="1" t="s">
        <v>2</v>
      </c>
      <c r="B436" s="49">
        <v>3322</v>
      </c>
      <c r="C436" s="49">
        <f>INDEX('CalFire Financial Consequences'!$M$26:$P$26,INDEX($F$19:$F$34,MATCH(A436,$E$19:$E$34,0)))</f>
        <v>1013.3938851009249</v>
      </c>
    </row>
    <row r="437" spans="1:3" x14ac:dyDescent="0.25">
      <c r="A437" s="1" t="s">
        <v>2</v>
      </c>
      <c r="B437" s="49">
        <v>3351</v>
      </c>
      <c r="C437" s="49">
        <f>INDEX('CalFire Financial Consequences'!$M$26:$P$26,INDEX($F$19:$F$34,MATCH(A437,$E$19:$E$34,0)))</f>
        <v>1013.3938851009249</v>
      </c>
    </row>
    <row r="438" spans="1:3" x14ac:dyDescent="0.25">
      <c r="A438" s="1" t="s">
        <v>2</v>
      </c>
      <c r="B438" s="49">
        <v>3368</v>
      </c>
      <c r="C438" s="49">
        <f>INDEX('CalFire Financial Consequences'!$M$26:$P$26,INDEX($F$19:$F$34,MATCH(A438,$E$19:$E$34,0)))</f>
        <v>1013.3938851009249</v>
      </c>
    </row>
    <row r="439" spans="1:3" x14ac:dyDescent="0.25">
      <c r="A439" s="1" t="s">
        <v>4</v>
      </c>
      <c r="B439" s="49">
        <v>3382</v>
      </c>
      <c r="C439" s="49">
        <f>INDEX('CalFire Financial Consequences'!$M$26:$P$26,INDEX($F$19:$F$34,MATCH(A439,$E$19:$E$34,0)))</f>
        <v>5361.3126300627364</v>
      </c>
    </row>
    <row r="440" spans="1:3" x14ac:dyDescent="0.25">
      <c r="A440" s="1" t="s">
        <v>9</v>
      </c>
      <c r="B440" s="49">
        <v>3416</v>
      </c>
      <c r="C440" s="49">
        <f>INDEX('CalFire Financial Consequences'!$M$26:$P$26,INDEX($F$19:$F$34,MATCH(A440,$E$19:$E$34,0)))</f>
        <v>1013.3938851009249</v>
      </c>
    </row>
    <row r="441" spans="1:3" x14ac:dyDescent="0.25">
      <c r="A441" s="1" t="s">
        <v>14</v>
      </c>
      <c r="B441" s="49">
        <v>3417</v>
      </c>
      <c r="C441" s="49">
        <f>INDEX('CalFire Financial Consequences'!$M$26:$P$26,INDEX($F$19:$F$34,MATCH(A441,$E$19:$E$34,0)))</f>
        <v>27732.611609173346</v>
      </c>
    </row>
    <row r="442" spans="1:3" x14ac:dyDescent="0.25">
      <c r="A442" s="1" t="s">
        <v>10</v>
      </c>
      <c r="B442" s="49">
        <v>3417</v>
      </c>
      <c r="C442" s="49">
        <f>INDEX('CalFire Financial Consequences'!$M$26:$P$26,INDEX($F$19:$F$34,MATCH(A442,$E$19:$E$34,0)))</f>
        <v>1013.3938851009249</v>
      </c>
    </row>
    <row r="443" spans="1:3" x14ac:dyDescent="0.25">
      <c r="A443" s="1" t="s">
        <v>8</v>
      </c>
      <c r="B443" s="49">
        <v>3434</v>
      </c>
      <c r="C443" s="49">
        <f>INDEX('CalFire Financial Consequences'!$M$26:$P$26,INDEX($F$19:$F$34,MATCH(A443,$E$19:$E$34,0)))</f>
        <v>1013.3938851009249</v>
      </c>
    </row>
    <row r="444" spans="1:3" x14ac:dyDescent="0.25">
      <c r="A444" s="1" t="s">
        <v>8</v>
      </c>
      <c r="B444" s="49">
        <v>3448</v>
      </c>
      <c r="C444" s="49">
        <f>INDEX('CalFire Financial Consequences'!$M$26:$P$26,INDEX($F$19:$F$34,MATCH(A444,$E$19:$E$34,0)))</f>
        <v>1013.3938851009249</v>
      </c>
    </row>
    <row r="445" spans="1:3" x14ac:dyDescent="0.25">
      <c r="A445" s="1" t="s">
        <v>10</v>
      </c>
      <c r="B445" s="49">
        <v>3472</v>
      </c>
      <c r="C445" s="49">
        <f>INDEX('CalFire Financial Consequences'!$M$26:$P$26,INDEX($F$19:$F$34,MATCH(A445,$E$19:$E$34,0)))</f>
        <v>1013.3938851009249</v>
      </c>
    </row>
    <row r="446" spans="1:3" x14ac:dyDescent="0.25">
      <c r="A446" s="1" t="s">
        <v>2</v>
      </c>
      <c r="B446" s="49">
        <v>3479</v>
      </c>
      <c r="C446" s="49">
        <f>INDEX('CalFire Financial Consequences'!$M$26:$P$26,INDEX($F$19:$F$34,MATCH(A446,$E$19:$E$34,0)))</f>
        <v>1013.3938851009249</v>
      </c>
    </row>
    <row r="447" spans="1:3" x14ac:dyDescent="0.25">
      <c r="A447" s="1" t="s">
        <v>2</v>
      </c>
      <c r="B447" s="49">
        <v>3528</v>
      </c>
      <c r="C447" s="49">
        <f>INDEX('CalFire Financial Consequences'!$M$26:$P$26,INDEX($F$19:$F$34,MATCH(A447,$E$19:$E$34,0)))</f>
        <v>1013.3938851009249</v>
      </c>
    </row>
    <row r="448" spans="1:3" x14ac:dyDescent="0.25">
      <c r="A448" s="1" t="s">
        <v>13</v>
      </c>
      <c r="B448" s="49">
        <v>3546</v>
      </c>
      <c r="C448" s="49">
        <f>INDEX('CalFire Financial Consequences'!$M$26:$P$26,INDEX($F$19:$F$34,MATCH(A448,$E$19:$E$34,0)))</f>
        <v>5361.3126300627364</v>
      </c>
    </row>
    <row r="449" spans="1:3" x14ac:dyDescent="0.25">
      <c r="A449" s="1" t="s">
        <v>2</v>
      </c>
      <c r="B449" s="49">
        <v>3567</v>
      </c>
      <c r="C449" s="49">
        <f>INDEX('CalFire Financial Consequences'!$M$26:$P$26,INDEX($F$19:$F$34,MATCH(A449,$E$19:$E$34,0)))</f>
        <v>1013.3938851009249</v>
      </c>
    </row>
    <row r="450" spans="1:3" x14ac:dyDescent="0.25">
      <c r="A450" s="1" t="s">
        <v>8</v>
      </c>
      <c r="B450" s="49">
        <v>3579</v>
      </c>
      <c r="C450" s="49">
        <f>INDEX('CalFire Financial Consequences'!$M$26:$P$26,INDEX($F$19:$F$34,MATCH(A450,$E$19:$E$34,0)))</f>
        <v>1013.3938851009249</v>
      </c>
    </row>
    <row r="451" spans="1:3" x14ac:dyDescent="0.25">
      <c r="A451" s="1" t="s">
        <v>2</v>
      </c>
      <c r="B451" s="49">
        <v>3605</v>
      </c>
      <c r="C451" s="49">
        <f>INDEX('CalFire Financial Consequences'!$M$26:$P$26,INDEX($F$19:$F$34,MATCH(A451,$E$19:$E$34,0)))</f>
        <v>1013.3938851009249</v>
      </c>
    </row>
    <row r="452" spans="1:3" x14ac:dyDescent="0.25">
      <c r="A452" s="1" t="s">
        <v>2</v>
      </c>
      <c r="B452" s="49">
        <v>3620</v>
      </c>
      <c r="C452" s="49">
        <f>INDEX('CalFire Financial Consequences'!$M$26:$P$26,INDEX($F$19:$F$34,MATCH(A452,$E$19:$E$34,0)))</f>
        <v>1013.3938851009249</v>
      </c>
    </row>
    <row r="453" spans="1:3" x14ac:dyDescent="0.25">
      <c r="A453" s="1" t="s">
        <v>2</v>
      </c>
      <c r="B453" s="49">
        <v>3700</v>
      </c>
      <c r="C453" s="49">
        <f>INDEX('CalFire Financial Consequences'!$M$26:$P$26,INDEX($F$19:$F$34,MATCH(A453,$E$19:$E$34,0)))</f>
        <v>1013.3938851009249</v>
      </c>
    </row>
    <row r="454" spans="1:3" x14ac:dyDescent="0.25">
      <c r="A454" s="1" t="s">
        <v>12</v>
      </c>
      <c r="B454" s="49">
        <v>3712</v>
      </c>
      <c r="C454" s="49">
        <f>INDEX('CalFire Financial Consequences'!$M$26:$P$26,INDEX($F$19:$F$34,MATCH(A454,$E$19:$E$34,0)))</f>
        <v>1013.3938851009249</v>
      </c>
    </row>
    <row r="455" spans="1:3" x14ac:dyDescent="0.25">
      <c r="A455" s="1" t="s">
        <v>2</v>
      </c>
      <c r="B455" s="49">
        <v>3720</v>
      </c>
      <c r="C455" s="49">
        <f>INDEX('CalFire Financial Consequences'!$M$26:$P$26,INDEX($F$19:$F$34,MATCH(A455,$E$19:$E$34,0)))</f>
        <v>1013.3938851009249</v>
      </c>
    </row>
    <row r="456" spans="1:3" x14ac:dyDescent="0.25">
      <c r="A456" s="1" t="s">
        <v>9</v>
      </c>
      <c r="B456" s="49">
        <v>3750</v>
      </c>
      <c r="C456" s="49">
        <f>INDEX('CalFire Financial Consequences'!$M$26:$P$26,INDEX($F$19:$F$34,MATCH(A456,$E$19:$E$34,0)))</f>
        <v>1013.3938851009249</v>
      </c>
    </row>
    <row r="457" spans="1:3" x14ac:dyDescent="0.25">
      <c r="A457" s="1" t="s">
        <v>12</v>
      </c>
      <c r="B457" s="49">
        <v>3768</v>
      </c>
      <c r="C457" s="49">
        <f>INDEX('CalFire Financial Consequences'!$M$26:$P$26,INDEX($F$19:$F$34,MATCH(A457,$E$19:$E$34,0)))</f>
        <v>1013.3938851009249</v>
      </c>
    </row>
    <row r="458" spans="1:3" x14ac:dyDescent="0.25">
      <c r="A458" s="1" t="s">
        <v>2</v>
      </c>
      <c r="B458" s="49">
        <v>3776</v>
      </c>
      <c r="C458" s="49">
        <f>INDEX('CalFire Financial Consequences'!$M$26:$P$26,INDEX($F$19:$F$34,MATCH(A458,$E$19:$E$34,0)))</f>
        <v>1013.3938851009249</v>
      </c>
    </row>
    <row r="459" spans="1:3" x14ac:dyDescent="0.25">
      <c r="A459" s="1" t="s">
        <v>10</v>
      </c>
      <c r="B459" s="49">
        <v>3780</v>
      </c>
      <c r="C459" s="49">
        <f>INDEX('CalFire Financial Consequences'!$M$26:$P$26,INDEX($F$19:$F$34,MATCH(A459,$E$19:$E$34,0)))</f>
        <v>1013.3938851009249</v>
      </c>
    </row>
    <row r="460" spans="1:3" x14ac:dyDescent="0.25">
      <c r="A460" s="1" t="s">
        <v>13</v>
      </c>
      <c r="B460" s="49">
        <v>3784</v>
      </c>
      <c r="C460" s="49">
        <f>INDEX('CalFire Financial Consequences'!$M$26:$P$26,INDEX($F$19:$F$34,MATCH(A460,$E$19:$E$34,0)))</f>
        <v>5361.3126300627364</v>
      </c>
    </row>
    <row r="461" spans="1:3" x14ac:dyDescent="0.25">
      <c r="A461" s="1" t="s">
        <v>2</v>
      </c>
      <c r="B461" s="49">
        <v>3798</v>
      </c>
      <c r="C461" s="49">
        <f>INDEX('CalFire Financial Consequences'!$M$26:$P$26,INDEX($F$19:$F$34,MATCH(A461,$E$19:$E$34,0)))</f>
        <v>1013.3938851009249</v>
      </c>
    </row>
    <row r="462" spans="1:3" x14ac:dyDescent="0.25">
      <c r="A462" s="1" t="s">
        <v>3</v>
      </c>
      <c r="B462" s="49">
        <v>3800</v>
      </c>
      <c r="C462" s="49">
        <f>INDEX('CalFire Financial Consequences'!$M$26:$P$26,INDEX($F$19:$F$34,MATCH(A462,$E$19:$E$34,0)))</f>
        <v>1013.3938851009249</v>
      </c>
    </row>
    <row r="463" spans="1:3" x14ac:dyDescent="0.25">
      <c r="A463" s="1" t="s">
        <v>8</v>
      </c>
      <c r="B463" s="49">
        <v>3828</v>
      </c>
      <c r="C463" s="49">
        <f>INDEX('CalFire Financial Consequences'!$M$26:$P$26,INDEX($F$19:$F$34,MATCH(A463,$E$19:$E$34,0)))</f>
        <v>1013.3938851009249</v>
      </c>
    </row>
    <row r="464" spans="1:3" x14ac:dyDescent="0.25">
      <c r="A464" s="1" t="s">
        <v>2</v>
      </c>
      <c r="B464" s="49">
        <v>3843</v>
      </c>
      <c r="C464" s="49">
        <f>INDEX('CalFire Financial Consequences'!$M$26:$P$26,INDEX($F$19:$F$34,MATCH(A464,$E$19:$E$34,0)))</f>
        <v>1013.3938851009249</v>
      </c>
    </row>
    <row r="465" spans="1:3" x14ac:dyDescent="0.25">
      <c r="A465" s="1" t="s">
        <v>2</v>
      </c>
      <c r="B465" s="49">
        <v>3844</v>
      </c>
      <c r="C465" s="49">
        <f>INDEX('CalFire Financial Consequences'!$M$26:$P$26,INDEX($F$19:$F$34,MATCH(A465,$E$19:$E$34,0)))</f>
        <v>1013.3938851009249</v>
      </c>
    </row>
    <row r="466" spans="1:3" x14ac:dyDescent="0.25">
      <c r="A466" s="1" t="s">
        <v>8</v>
      </c>
      <c r="B466" s="49">
        <v>3860</v>
      </c>
      <c r="C466" s="49">
        <f>INDEX('CalFire Financial Consequences'!$M$26:$P$26,INDEX($F$19:$F$34,MATCH(A466,$E$19:$E$34,0)))</f>
        <v>1013.3938851009249</v>
      </c>
    </row>
    <row r="467" spans="1:3" x14ac:dyDescent="0.25">
      <c r="A467" s="1" t="s">
        <v>2</v>
      </c>
      <c r="B467" s="49">
        <v>3870</v>
      </c>
      <c r="C467" s="49">
        <f>INDEX('CalFire Financial Consequences'!$M$26:$P$26,INDEX($F$19:$F$34,MATCH(A467,$E$19:$E$34,0)))</f>
        <v>1013.3938851009249</v>
      </c>
    </row>
    <row r="468" spans="1:3" x14ac:dyDescent="0.25">
      <c r="A468" s="1" t="s">
        <v>4</v>
      </c>
      <c r="B468" s="49">
        <v>3892</v>
      </c>
      <c r="C468" s="49">
        <f>INDEX('CalFire Financial Consequences'!$M$26:$P$26,INDEX($F$19:$F$34,MATCH(A468,$E$19:$E$34,0)))</f>
        <v>5361.3126300627364</v>
      </c>
    </row>
    <row r="469" spans="1:3" x14ac:dyDescent="0.25">
      <c r="A469" s="1" t="s">
        <v>6</v>
      </c>
      <c r="B469" s="49">
        <v>3920</v>
      </c>
      <c r="C469" s="49">
        <f>INDEX('CalFire Financial Consequences'!$M$26:$P$26,INDEX($F$19:$F$34,MATCH(A469,$E$19:$E$34,0)))</f>
        <v>27732.611609173346</v>
      </c>
    </row>
    <row r="470" spans="1:3" x14ac:dyDescent="0.25">
      <c r="A470" s="1" t="s">
        <v>4</v>
      </c>
      <c r="B470" s="49">
        <v>3928</v>
      </c>
      <c r="C470" s="49">
        <f>INDEX('CalFire Financial Consequences'!$M$26:$P$26,INDEX($F$19:$F$34,MATCH(A470,$E$19:$E$34,0)))</f>
        <v>5361.3126300627364</v>
      </c>
    </row>
    <row r="471" spans="1:3" x14ac:dyDescent="0.25">
      <c r="A471" s="1" t="s">
        <v>2</v>
      </c>
      <c r="B471" s="49">
        <v>3933</v>
      </c>
      <c r="C471" s="49">
        <f>INDEX('CalFire Financial Consequences'!$M$26:$P$26,INDEX($F$19:$F$34,MATCH(A471,$E$19:$E$34,0)))</f>
        <v>1013.3938851009249</v>
      </c>
    </row>
    <row r="472" spans="1:3" x14ac:dyDescent="0.25">
      <c r="A472" s="1" t="s">
        <v>5</v>
      </c>
      <c r="B472" s="49">
        <v>3948</v>
      </c>
      <c r="C472" s="49">
        <f>INDEX('CalFire Financial Consequences'!$M$26:$P$26,INDEX($F$19:$F$34,MATCH(A472,$E$19:$E$34,0)))</f>
        <v>1013.3938851009249</v>
      </c>
    </row>
    <row r="473" spans="1:3" x14ac:dyDescent="0.25">
      <c r="A473" s="1" t="s">
        <v>2</v>
      </c>
      <c r="B473" s="49">
        <v>4017</v>
      </c>
      <c r="C473" s="49">
        <f>INDEX('CalFire Financial Consequences'!$M$26:$P$26,INDEX($F$19:$F$34,MATCH(A473,$E$19:$E$34,0)))</f>
        <v>1013.3938851009249</v>
      </c>
    </row>
    <row r="474" spans="1:3" x14ac:dyDescent="0.25">
      <c r="A474" s="1" t="s">
        <v>3</v>
      </c>
      <c r="B474" s="49">
        <v>4021</v>
      </c>
      <c r="C474" s="49">
        <f>INDEX('CalFire Financial Consequences'!$M$26:$P$26,INDEX($F$19:$F$34,MATCH(A474,$E$19:$E$34,0)))</f>
        <v>1013.3938851009249</v>
      </c>
    </row>
    <row r="475" spans="1:3" x14ac:dyDescent="0.25">
      <c r="A475" s="1" t="s">
        <v>2</v>
      </c>
      <c r="B475" s="49">
        <v>4032</v>
      </c>
      <c r="C475" s="49">
        <f>INDEX('CalFire Financial Consequences'!$M$26:$P$26,INDEX($F$19:$F$34,MATCH(A475,$E$19:$E$34,0)))</f>
        <v>1013.3938851009249</v>
      </c>
    </row>
    <row r="476" spans="1:3" x14ac:dyDescent="0.25">
      <c r="A476" s="1" t="s">
        <v>2</v>
      </c>
      <c r="B476" s="49">
        <v>4048</v>
      </c>
      <c r="C476" s="49">
        <f>INDEX('CalFire Financial Consequences'!$M$26:$P$26,INDEX($F$19:$F$34,MATCH(A476,$E$19:$E$34,0)))</f>
        <v>1013.3938851009249</v>
      </c>
    </row>
    <row r="477" spans="1:3" x14ac:dyDescent="0.25">
      <c r="A477" s="1" t="s">
        <v>13</v>
      </c>
      <c r="B477" s="49">
        <v>4080</v>
      </c>
      <c r="C477" s="49">
        <f>INDEX('CalFire Financial Consequences'!$M$26:$P$26,INDEX($F$19:$F$34,MATCH(A477,$E$19:$E$34,0)))</f>
        <v>5361.3126300627364</v>
      </c>
    </row>
    <row r="478" spans="1:3" x14ac:dyDescent="0.25">
      <c r="A478" s="1" t="s">
        <v>4</v>
      </c>
      <c r="B478" s="49">
        <v>4089</v>
      </c>
      <c r="C478" s="49">
        <f>INDEX('CalFire Financial Consequences'!$M$26:$P$26,INDEX($F$19:$F$34,MATCH(A478,$E$19:$E$34,0)))</f>
        <v>5361.3126300627364</v>
      </c>
    </row>
    <row r="479" spans="1:3" x14ac:dyDescent="0.25">
      <c r="A479" s="1" t="s">
        <v>8</v>
      </c>
      <c r="B479" s="49">
        <v>4094</v>
      </c>
      <c r="C479" s="49">
        <f>INDEX('CalFire Financial Consequences'!$M$26:$P$26,INDEX($F$19:$F$34,MATCH(A479,$E$19:$E$34,0)))</f>
        <v>1013.3938851009249</v>
      </c>
    </row>
    <row r="480" spans="1:3" x14ac:dyDescent="0.25">
      <c r="A480" s="1" t="s">
        <v>8</v>
      </c>
      <c r="B480" s="49">
        <v>4110</v>
      </c>
      <c r="C480" s="49">
        <f>INDEX('CalFire Financial Consequences'!$M$26:$P$26,INDEX($F$19:$F$34,MATCH(A480,$E$19:$E$34,0)))</f>
        <v>1013.3938851009249</v>
      </c>
    </row>
    <row r="481" spans="1:3" x14ac:dyDescent="0.25">
      <c r="A481" s="1" t="s">
        <v>8</v>
      </c>
      <c r="B481" s="49">
        <v>4114</v>
      </c>
      <c r="C481" s="49">
        <f>INDEX('CalFire Financial Consequences'!$M$26:$P$26,INDEX($F$19:$F$34,MATCH(A481,$E$19:$E$34,0)))</f>
        <v>1013.3938851009249</v>
      </c>
    </row>
    <row r="482" spans="1:3" x14ac:dyDescent="0.25">
      <c r="A482" s="1" t="s">
        <v>2</v>
      </c>
      <c r="B482" s="49">
        <v>4131</v>
      </c>
      <c r="C482" s="49">
        <f>INDEX('CalFire Financial Consequences'!$M$26:$P$26,INDEX($F$19:$F$34,MATCH(A482,$E$19:$E$34,0)))</f>
        <v>1013.3938851009249</v>
      </c>
    </row>
    <row r="483" spans="1:3" x14ac:dyDescent="0.25">
      <c r="A483" s="1" t="s">
        <v>5</v>
      </c>
      <c r="B483" s="49">
        <v>4168</v>
      </c>
      <c r="C483" s="49">
        <f>INDEX('CalFire Financial Consequences'!$M$26:$P$26,INDEX($F$19:$F$34,MATCH(A483,$E$19:$E$34,0)))</f>
        <v>1013.3938851009249</v>
      </c>
    </row>
    <row r="484" spans="1:3" x14ac:dyDescent="0.25">
      <c r="A484" s="1" t="s">
        <v>2</v>
      </c>
      <c r="B484" s="49">
        <v>4169</v>
      </c>
      <c r="C484" s="49">
        <f>INDEX('CalFire Financial Consequences'!$M$26:$P$26,INDEX($F$19:$F$34,MATCH(A484,$E$19:$E$34,0)))</f>
        <v>1013.3938851009249</v>
      </c>
    </row>
    <row r="485" spans="1:3" x14ac:dyDescent="0.25">
      <c r="A485" s="1" t="s">
        <v>2</v>
      </c>
      <c r="B485" s="49">
        <v>4184</v>
      </c>
      <c r="C485" s="49">
        <f>INDEX('CalFire Financial Consequences'!$M$26:$P$26,INDEX($F$19:$F$34,MATCH(A485,$E$19:$E$34,0)))</f>
        <v>1013.3938851009249</v>
      </c>
    </row>
    <row r="486" spans="1:3" x14ac:dyDescent="0.25">
      <c r="A486" s="1" t="s">
        <v>4</v>
      </c>
      <c r="B486" s="49">
        <v>4210</v>
      </c>
      <c r="C486" s="49">
        <f>INDEX('CalFire Financial Consequences'!$M$26:$P$26,INDEX($F$19:$F$34,MATCH(A486,$E$19:$E$34,0)))</f>
        <v>5361.3126300627364</v>
      </c>
    </row>
    <row r="487" spans="1:3" x14ac:dyDescent="0.25">
      <c r="A487" s="1" t="s">
        <v>4</v>
      </c>
      <c r="B487" s="49">
        <v>4298</v>
      </c>
      <c r="C487" s="49">
        <f>INDEX('CalFire Financial Consequences'!$M$26:$P$26,INDEX($F$19:$F$34,MATCH(A487,$E$19:$E$34,0)))</f>
        <v>5361.3126300627364</v>
      </c>
    </row>
    <row r="488" spans="1:3" x14ac:dyDescent="0.25">
      <c r="A488" s="1" t="s">
        <v>4</v>
      </c>
      <c r="B488" s="49">
        <v>4329</v>
      </c>
      <c r="C488" s="49">
        <f>INDEX('CalFire Financial Consequences'!$M$26:$P$26,INDEX($F$19:$F$34,MATCH(A488,$E$19:$E$34,0)))</f>
        <v>5361.3126300627364</v>
      </c>
    </row>
    <row r="489" spans="1:3" x14ac:dyDescent="0.25">
      <c r="A489" s="1" t="s">
        <v>2</v>
      </c>
      <c r="B489" s="49">
        <v>4336</v>
      </c>
      <c r="C489" s="49">
        <f>INDEX('CalFire Financial Consequences'!$M$26:$P$26,INDEX($F$19:$F$34,MATCH(A489,$E$19:$E$34,0)))</f>
        <v>1013.3938851009249</v>
      </c>
    </row>
    <row r="490" spans="1:3" x14ac:dyDescent="0.25">
      <c r="A490" s="1" t="s">
        <v>9</v>
      </c>
      <c r="B490" s="49">
        <v>4416</v>
      </c>
      <c r="C490" s="49">
        <f>INDEX('CalFire Financial Consequences'!$M$26:$P$26,INDEX($F$19:$F$34,MATCH(A490,$E$19:$E$34,0)))</f>
        <v>1013.3938851009249</v>
      </c>
    </row>
    <row r="491" spans="1:3" x14ac:dyDescent="0.25">
      <c r="A491" s="1" t="s">
        <v>2</v>
      </c>
      <c r="B491" s="49">
        <v>4420</v>
      </c>
      <c r="C491" s="49">
        <f>INDEX('CalFire Financial Consequences'!$M$26:$P$26,INDEX($F$19:$F$34,MATCH(A491,$E$19:$E$34,0)))</f>
        <v>1013.3938851009249</v>
      </c>
    </row>
    <row r="492" spans="1:3" x14ac:dyDescent="0.25">
      <c r="A492" s="1" t="s">
        <v>6</v>
      </c>
      <c r="B492" s="49">
        <v>4420</v>
      </c>
      <c r="C492" s="49">
        <f>INDEX('CalFire Financial Consequences'!$M$26:$P$26,INDEX($F$19:$F$34,MATCH(A492,$E$19:$E$34,0)))</f>
        <v>27732.611609173346</v>
      </c>
    </row>
    <row r="493" spans="1:3" x14ac:dyDescent="0.25">
      <c r="A493" s="1" t="s">
        <v>8</v>
      </c>
      <c r="B493" s="49">
        <v>4428</v>
      </c>
      <c r="C493" s="49">
        <f>INDEX('CalFire Financial Consequences'!$M$26:$P$26,INDEX($F$19:$F$34,MATCH(A493,$E$19:$E$34,0)))</f>
        <v>1013.3938851009249</v>
      </c>
    </row>
    <row r="494" spans="1:3" x14ac:dyDescent="0.25">
      <c r="A494" s="1" t="s">
        <v>8</v>
      </c>
      <c r="B494" s="49">
        <v>4447</v>
      </c>
      <c r="C494" s="49">
        <f>INDEX('CalFire Financial Consequences'!$M$26:$P$26,INDEX($F$19:$F$34,MATCH(A494,$E$19:$E$34,0)))</f>
        <v>1013.3938851009249</v>
      </c>
    </row>
    <row r="495" spans="1:3" x14ac:dyDescent="0.25">
      <c r="A495" s="1" t="s">
        <v>6</v>
      </c>
      <c r="B495" s="49">
        <v>4492</v>
      </c>
      <c r="C495" s="49">
        <f>INDEX('CalFire Financial Consequences'!$M$26:$P$26,INDEX($F$19:$F$34,MATCH(A495,$E$19:$E$34,0)))</f>
        <v>27732.611609173346</v>
      </c>
    </row>
    <row r="496" spans="1:3" x14ac:dyDescent="0.25">
      <c r="A496" s="1" t="s">
        <v>8</v>
      </c>
      <c r="B496" s="49">
        <v>4510</v>
      </c>
      <c r="C496" s="49">
        <f>INDEX('CalFire Financial Consequences'!$M$26:$P$26,INDEX($F$19:$F$34,MATCH(A496,$E$19:$E$34,0)))</f>
        <v>1013.3938851009249</v>
      </c>
    </row>
    <row r="497" spans="1:3" x14ac:dyDescent="0.25">
      <c r="A497" s="1" t="s">
        <v>4</v>
      </c>
      <c r="B497" s="49">
        <v>4512</v>
      </c>
      <c r="C497" s="49">
        <f>INDEX('CalFire Financial Consequences'!$M$26:$P$26,INDEX($F$19:$F$34,MATCH(A497,$E$19:$E$34,0)))</f>
        <v>5361.3126300627364</v>
      </c>
    </row>
    <row r="498" spans="1:3" x14ac:dyDescent="0.25">
      <c r="A498" s="1" t="s">
        <v>4</v>
      </c>
      <c r="B498" s="49">
        <v>4517</v>
      </c>
      <c r="C498" s="49">
        <f>INDEX('CalFire Financial Consequences'!$M$26:$P$26,INDEX($F$19:$F$34,MATCH(A498,$E$19:$E$34,0)))</f>
        <v>5361.3126300627364</v>
      </c>
    </row>
    <row r="499" spans="1:3" x14ac:dyDescent="0.25">
      <c r="A499" s="1" t="s">
        <v>6</v>
      </c>
      <c r="B499" s="49">
        <v>4529</v>
      </c>
      <c r="C499" s="49">
        <f>INDEX('CalFire Financial Consequences'!$M$26:$P$26,INDEX($F$19:$F$34,MATCH(A499,$E$19:$E$34,0)))</f>
        <v>27732.611609173346</v>
      </c>
    </row>
    <row r="500" spans="1:3" x14ac:dyDescent="0.25">
      <c r="A500" s="1" t="s">
        <v>2</v>
      </c>
      <c r="B500" s="49">
        <v>4572</v>
      </c>
      <c r="C500" s="49">
        <f>INDEX('CalFire Financial Consequences'!$M$26:$P$26,INDEX($F$19:$F$34,MATCH(A500,$E$19:$E$34,0)))</f>
        <v>1013.3938851009249</v>
      </c>
    </row>
    <row r="501" spans="1:3" x14ac:dyDescent="0.25">
      <c r="A501" s="1" t="s">
        <v>13</v>
      </c>
      <c r="B501" s="49">
        <v>4580</v>
      </c>
      <c r="C501" s="49">
        <f>INDEX('CalFire Financial Consequences'!$M$26:$P$26,INDEX($F$19:$F$34,MATCH(A501,$E$19:$E$34,0)))</f>
        <v>5361.3126300627364</v>
      </c>
    </row>
    <row r="502" spans="1:3" x14ac:dyDescent="0.25">
      <c r="A502" s="1" t="s">
        <v>2</v>
      </c>
      <c r="B502" s="49">
        <v>4591</v>
      </c>
      <c r="C502" s="49">
        <f>INDEX('CalFire Financial Consequences'!$M$26:$P$26,INDEX($F$19:$F$34,MATCH(A502,$E$19:$E$34,0)))</f>
        <v>1013.3938851009249</v>
      </c>
    </row>
    <row r="503" spans="1:3" x14ac:dyDescent="0.25">
      <c r="A503" s="1" t="s">
        <v>2</v>
      </c>
      <c r="B503" s="49">
        <v>4616</v>
      </c>
      <c r="C503" s="49">
        <f>INDEX('CalFire Financial Consequences'!$M$26:$P$26,INDEX($F$19:$F$34,MATCH(A503,$E$19:$E$34,0)))</f>
        <v>1013.3938851009249</v>
      </c>
    </row>
    <row r="504" spans="1:3" x14ac:dyDescent="0.25">
      <c r="A504" s="1" t="s">
        <v>4</v>
      </c>
      <c r="B504" s="49">
        <v>4625</v>
      </c>
      <c r="C504" s="49">
        <f>INDEX('CalFire Financial Consequences'!$M$26:$P$26,INDEX($F$19:$F$34,MATCH(A504,$E$19:$E$34,0)))</f>
        <v>5361.3126300627364</v>
      </c>
    </row>
    <row r="505" spans="1:3" x14ac:dyDescent="0.25">
      <c r="A505" s="1" t="s">
        <v>2</v>
      </c>
      <c r="B505" s="49">
        <v>4650</v>
      </c>
      <c r="C505" s="49">
        <f>INDEX('CalFire Financial Consequences'!$M$26:$P$26,INDEX($F$19:$F$34,MATCH(A505,$E$19:$E$34,0)))</f>
        <v>1013.3938851009249</v>
      </c>
    </row>
    <row r="506" spans="1:3" x14ac:dyDescent="0.25">
      <c r="A506" s="1" t="s">
        <v>4</v>
      </c>
      <c r="B506" s="49">
        <v>4653</v>
      </c>
      <c r="C506" s="49">
        <f>INDEX('CalFire Financial Consequences'!$M$26:$P$26,INDEX($F$19:$F$34,MATCH(A506,$E$19:$E$34,0)))</f>
        <v>5361.3126300627364</v>
      </c>
    </row>
    <row r="507" spans="1:3" x14ac:dyDescent="0.25">
      <c r="A507" s="1" t="s">
        <v>2</v>
      </c>
      <c r="B507" s="49">
        <v>4654</v>
      </c>
      <c r="C507" s="49">
        <f>INDEX('CalFire Financial Consequences'!$M$26:$P$26,INDEX($F$19:$F$34,MATCH(A507,$E$19:$E$34,0)))</f>
        <v>1013.3938851009249</v>
      </c>
    </row>
    <row r="508" spans="1:3" x14ac:dyDescent="0.25">
      <c r="A508" s="1" t="s">
        <v>2</v>
      </c>
      <c r="B508" s="49">
        <v>4664</v>
      </c>
      <c r="C508" s="49">
        <f>INDEX('CalFire Financial Consequences'!$M$26:$P$26,INDEX($F$19:$F$34,MATCH(A508,$E$19:$E$34,0)))</f>
        <v>1013.3938851009249</v>
      </c>
    </row>
    <row r="509" spans="1:3" x14ac:dyDescent="0.25">
      <c r="A509" s="1" t="s">
        <v>2</v>
      </c>
      <c r="B509" s="49">
        <v>4672</v>
      </c>
      <c r="C509" s="49">
        <f>INDEX('CalFire Financial Consequences'!$M$26:$P$26,INDEX($F$19:$F$34,MATCH(A509,$E$19:$E$34,0)))</f>
        <v>1013.3938851009249</v>
      </c>
    </row>
    <row r="510" spans="1:3" x14ac:dyDescent="0.25">
      <c r="A510" s="1" t="s">
        <v>13</v>
      </c>
      <c r="B510" s="49">
        <v>4694</v>
      </c>
      <c r="C510" s="49">
        <f>INDEX('CalFire Financial Consequences'!$M$26:$P$26,INDEX($F$19:$F$34,MATCH(A510,$E$19:$E$34,0)))</f>
        <v>5361.3126300627364</v>
      </c>
    </row>
    <row r="511" spans="1:3" x14ac:dyDescent="0.25">
      <c r="A511" s="1" t="s">
        <v>4</v>
      </c>
      <c r="B511" s="49">
        <v>4735</v>
      </c>
      <c r="C511" s="49">
        <f>INDEX('CalFire Financial Consequences'!$M$26:$P$26,INDEX($F$19:$F$34,MATCH(A511,$E$19:$E$34,0)))</f>
        <v>5361.3126300627364</v>
      </c>
    </row>
    <row r="512" spans="1:3" x14ac:dyDescent="0.25">
      <c r="A512" s="1" t="s">
        <v>9</v>
      </c>
      <c r="B512" s="49">
        <v>4741</v>
      </c>
      <c r="C512" s="49">
        <f>INDEX('CalFire Financial Consequences'!$M$26:$P$26,INDEX($F$19:$F$34,MATCH(A512,$E$19:$E$34,0)))</f>
        <v>1013.3938851009249</v>
      </c>
    </row>
    <row r="513" spans="1:3" x14ac:dyDescent="0.25">
      <c r="A513" s="1" t="s">
        <v>8</v>
      </c>
      <c r="B513" s="49">
        <v>4763</v>
      </c>
      <c r="C513" s="49">
        <f>INDEX('CalFire Financial Consequences'!$M$26:$P$26,INDEX($F$19:$F$34,MATCH(A513,$E$19:$E$34,0)))</f>
        <v>1013.3938851009249</v>
      </c>
    </row>
    <row r="514" spans="1:3" x14ac:dyDescent="0.25">
      <c r="A514" s="1" t="s">
        <v>4</v>
      </c>
      <c r="B514" s="49">
        <v>4780</v>
      </c>
      <c r="C514" s="49">
        <f>INDEX('CalFire Financial Consequences'!$M$26:$P$26,INDEX($F$19:$F$34,MATCH(A514,$E$19:$E$34,0)))</f>
        <v>5361.3126300627364</v>
      </c>
    </row>
    <row r="515" spans="1:3" x14ac:dyDescent="0.25">
      <c r="A515" s="1" t="s">
        <v>2</v>
      </c>
      <c r="B515" s="49">
        <v>4797</v>
      </c>
      <c r="C515" s="49">
        <f>INDEX('CalFire Financial Consequences'!$M$26:$P$26,INDEX($F$19:$F$34,MATCH(A515,$E$19:$E$34,0)))</f>
        <v>1013.3938851009249</v>
      </c>
    </row>
    <row r="516" spans="1:3" x14ac:dyDescent="0.25">
      <c r="A516" s="1" t="s">
        <v>2</v>
      </c>
      <c r="B516" s="49">
        <v>4806</v>
      </c>
      <c r="C516" s="49">
        <f>INDEX('CalFire Financial Consequences'!$M$26:$P$26,INDEX($F$19:$F$34,MATCH(A516,$E$19:$E$34,0)))</f>
        <v>1013.3938851009249</v>
      </c>
    </row>
    <row r="517" spans="1:3" x14ac:dyDescent="0.25">
      <c r="A517" s="1" t="s">
        <v>2</v>
      </c>
      <c r="B517" s="49">
        <v>4812</v>
      </c>
      <c r="C517" s="49">
        <f>INDEX('CalFire Financial Consequences'!$M$26:$P$26,INDEX($F$19:$F$34,MATCH(A517,$E$19:$E$34,0)))</f>
        <v>1013.3938851009249</v>
      </c>
    </row>
    <row r="518" spans="1:3" x14ac:dyDescent="0.25">
      <c r="A518" s="1" t="s">
        <v>2</v>
      </c>
      <c r="B518" s="49">
        <v>4834</v>
      </c>
      <c r="C518" s="49">
        <f>INDEX('CalFire Financial Consequences'!$M$26:$P$26,INDEX($F$19:$F$34,MATCH(A518,$E$19:$E$34,0)))</f>
        <v>1013.3938851009249</v>
      </c>
    </row>
    <row r="519" spans="1:3" x14ac:dyDescent="0.25">
      <c r="A519" s="1" t="s">
        <v>2</v>
      </c>
      <c r="B519" s="49">
        <v>4852</v>
      </c>
      <c r="C519" s="49">
        <f>INDEX('CalFire Financial Consequences'!$M$26:$P$26,INDEX($F$19:$F$34,MATCH(A519,$E$19:$E$34,0)))</f>
        <v>1013.3938851009249</v>
      </c>
    </row>
    <row r="520" spans="1:3" x14ac:dyDescent="0.25">
      <c r="A520" s="1" t="s">
        <v>2</v>
      </c>
      <c r="B520" s="49">
        <v>4914</v>
      </c>
      <c r="C520" s="49">
        <f>INDEX('CalFire Financial Consequences'!$M$26:$P$26,INDEX($F$19:$F$34,MATCH(A520,$E$19:$E$34,0)))</f>
        <v>1013.3938851009249</v>
      </c>
    </row>
    <row r="521" spans="1:3" x14ac:dyDescent="0.25">
      <c r="A521" s="1" t="s">
        <v>8</v>
      </c>
      <c r="B521" s="49">
        <v>4920</v>
      </c>
      <c r="C521" s="49">
        <f>INDEX('CalFire Financial Consequences'!$M$26:$P$26,INDEX($F$19:$F$34,MATCH(A521,$E$19:$E$34,0)))</f>
        <v>1013.3938851009249</v>
      </c>
    </row>
    <row r="522" spans="1:3" x14ac:dyDescent="0.25">
      <c r="A522" s="1" t="s">
        <v>9</v>
      </c>
      <c r="B522" s="49">
        <v>4940</v>
      </c>
      <c r="C522" s="49">
        <f>INDEX('CalFire Financial Consequences'!$M$26:$P$26,INDEX($F$19:$F$34,MATCH(A522,$E$19:$E$34,0)))</f>
        <v>1013.3938851009249</v>
      </c>
    </row>
    <row r="523" spans="1:3" x14ac:dyDescent="0.25">
      <c r="A523" s="1" t="s">
        <v>2</v>
      </c>
      <c r="B523" s="49">
        <v>4953</v>
      </c>
      <c r="C523" s="49">
        <f>INDEX('CalFire Financial Consequences'!$M$26:$P$26,INDEX($F$19:$F$34,MATCH(A523,$E$19:$E$34,0)))</f>
        <v>1013.3938851009249</v>
      </c>
    </row>
    <row r="524" spans="1:3" x14ac:dyDescent="0.25">
      <c r="A524" s="1" t="s">
        <v>10</v>
      </c>
      <c r="B524" s="49">
        <v>4970</v>
      </c>
      <c r="C524" s="49">
        <f>INDEX('CalFire Financial Consequences'!$M$26:$P$26,INDEX($F$19:$F$34,MATCH(A524,$E$19:$E$34,0)))</f>
        <v>1013.3938851009249</v>
      </c>
    </row>
    <row r="525" spans="1:3" x14ac:dyDescent="0.25">
      <c r="A525" s="1" t="s">
        <v>9</v>
      </c>
      <c r="B525" s="49">
        <v>5010</v>
      </c>
      <c r="C525" s="49">
        <f>INDEX('CalFire Financial Consequences'!$M$26:$P$26,INDEX($F$19:$F$34,MATCH(A525,$E$19:$E$34,0)))</f>
        <v>1013.3938851009249</v>
      </c>
    </row>
    <row r="526" spans="1:3" x14ac:dyDescent="0.25">
      <c r="A526" s="1" t="s">
        <v>12</v>
      </c>
      <c r="B526" s="49">
        <v>5054</v>
      </c>
      <c r="C526" s="49">
        <f>INDEX('CalFire Financial Consequences'!$M$26:$P$26,INDEX($F$19:$F$34,MATCH(A526,$E$19:$E$34,0)))</f>
        <v>1013.3938851009249</v>
      </c>
    </row>
    <row r="527" spans="1:3" x14ac:dyDescent="0.25">
      <c r="A527" s="1" t="s">
        <v>2</v>
      </c>
      <c r="B527" s="49">
        <v>5072</v>
      </c>
      <c r="C527" s="49">
        <f>INDEX('CalFire Financial Consequences'!$M$26:$P$26,INDEX($F$19:$F$34,MATCH(A527,$E$19:$E$34,0)))</f>
        <v>1013.3938851009249</v>
      </c>
    </row>
    <row r="528" spans="1:3" x14ac:dyDescent="0.25">
      <c r="A528" s="1" t="s">
        <v>2</v>
      </c>
      <c r="B528" s="49">
        <v>5096</v>
      </c>
      <c r="C528" s="49">
        <f>INDEX('CalFire Financial Consequences'!$M$26:$P$26,INDEX($F$19:$F$34,MATCH(A528,$E$19:$E$34,0)))</f>
        <v>1013.3938851009249</v>
      </c>
    </row>
    <row r="529" spans="1:3" x14ac:dyDescent="0.25">
      <c r="A529" s="1" t="s">
        <v>4</v>
      </c>
      <c r="B529" s="49">
        <v>5112</v>
      </c>
      <c r="C529" s="49">
        <f>INDEX('CalFire Financial Consequences'!$M$26:$P$26,INDEX($F$19:$F$34,MATCH(A529,$E$19:$E$34,0)))</f>
        <v>5361.3126300627364</v>
      </c>
    </row>
    <row r="530" spans="1:3" x14ac:dyDescent="0.25">
      <c r="A530" s="1" t="s">
        <v>13</v>
      </c>
      <c r="B530" s="49">
        <v>5148</v>
      </c>
      <c r="C530" s="49">
        <f>INDEX('CalFire Financial Consequences'!$M$26:$P$26,INDEX($F$19:$F$34,MATCH(A530,$E$19:$E$34,0)))</f>
        <v>5361.3126300627364</v>
      </c>
    </row>
    <row r="531" spans="1:3" x14ac:dyDescent="0.25">
      <c r="A531" s="1" t="s">
        <v>2</v>
      </c>
      <c r="B531" s="49">
        <v>5171</v>
      </c>
      <c r="C531" s="49">
        <f>INDEX('CalFire Financial Consequences'!$M$26:$P$26,INDEX($F$19:$F$34,MATCH(A531,$E$19:$E$34,0)))</f>
        <v>1013.3938851009249</v>
      </c>
    </row>
    <row r="532" spans="1:3" x14ac:dyDescent="0.25">
      <c r="A532" s="1" t="s">
        <v>8</v>
      </c>
      <c r="B532" s="49">
        <v>5184</v>
      </c>
      <c r="C532" s="49">
        <f>INDEX('CalFire Financial Consequences'!$M$26:$P$26,INDEX($F$19:$F$34,MATCH(A532,$E$19:$E$34,0)))</f>
        <v>1013.3938851009249</v>
      </c>
    </row>
    <row r="533" spans="1:3" x14ac:dyDescent="0.25">
      <c r="A533" s="1" t="s">
        <v>2</v>
      </c>
      <c r="B533" s="49">
        <v>5245</v>
      </c>
      <c r="C533" s="49">
        <f>INDEX('CalFire Financial Consequences'!$M$26:$P$26,INDEX($F$19:$F$34,MATCH(A533,$E$19:$E$34,0)))</f>
        <v>1013.3938851009249</v>
      </c>
    </row>
    <row r="534" spans="1:3" x14ac:dyDescent="0.25">
      <c r="A534" s="1" t="s">
        <v>2</v>
      </c>
      <c r="B534" s="49">
        <v>5249</v>
      </c>
      <c r="C534" s="49">
        <f>INDEX('CalFire Financial Consequences'!$M$26:$P$26,INDEX($F$19:$F$34,MATCH(A534,$E$19:$E$34,0)))</f>
        <v>1013.3938851009249</v>
      </c>
    </row>
    <row r="535" spans="1:3" x14ac:dyDescent="0.25">
      <c r="A535" s="1" t="s">
        <v>6</v>
      </c>
      <c r="B535" s="49">
        <v>5250</v>
      </c>
      <c r="C535" s="49">
        <f>INDEX('CalFire Financial Consequences'!$M$26:$P$26,INDEX($F$19:$F$34,MATCH(A535,$E$19:$E$34,0)))</f>
        <v>27732.611609173346</v>
      </c>
    </row>
    <row r="536" spans="1:3" x14ac:dyDescent="0.25">
      <c r="A536" s="1" t="s">
        <v>8</v>
      </c>
      <c r="B536" s="49">
        <v>5254</v>
      </c>
      <c r="C536" s="49">
        <f>INDEX('CalFire Financial Consequences'!$M$26:$P$26,INDEX($F$19:$F$34,MATCH(A536,$E$19:$E$34,0)))</f>
        <v>1013.3938851009249</v>
      </c>
    </row>
    <row r="537" spans="1:3" x14ac:dyDescent="0.25">
      <c r="A537" s="1" t="s">
        <v>3</v>
      </c>
      <c r="B537" s="49">
        <v>5292</v>
      </c>
      <c r="C537" s="49">
        <f>INDEX('CalFire Financial Consequences'!$M$26:$P$26,INDEX($F$19:$F$34,MATCH(A537,$E$19:$E$34,0)))</f>
        <v>1013.3938851009249</v>
      </c>
    </row>
    <row r="538" spans="1:3" x14ac:dyDescent="0.25">
      <c r="A538" s="1" t="s">
        <v>13</v>
      </c>
      <c r="B538" s="49">
        <v>5301</v>
      </c>
      <c r="C538" s="49">
        <f>INDEX('CalFire Financial Consequences'!$M$26:$P$26,INDEX($F$19:$F$34,MATCH(A538,$E$19:$E$34,0)))</f>
        <v>5361.3126300627364</v>
      </c>
    </row>
    <row r="539" spans="1:3" x14ac:dyDescent="0.25">
      <c r="A539" s="1" t="s">
        <v>2</v>
      </c>
      <c r="B539" s="49">
        <v>5325</v>
      </c>
      <c r="C539" s="49">
        <f>INDEX('CalFire Financial Consequences'!$M$26:$P$26,INDEX($F$19:$F$34,MATCH(A539,$E$19:$E$34,0)))</f>
        <v>1013.3938851009249</v>
      </c>
    </row>
    <row r="540" spans="1:3" x14ac:dyDescent="0.25">
      <c r="A540" s="1" t="s">
        <v>13</v>
      </c>
      <c r="B540" s="49">
        <v>5378</v>
      </c>
      <c r="C540" s="49">
        <f>INDEX('CalFire Financial Consequences'!$M$26:$P$26,INDEX($F$19:$F$34,MATCH(A540,$E$19:$E$34,0)))</f>
        <v>5361.3126300627364</v>
      </c>
    </row>
    <row r="541" spans="1:3" x14ac:dyDescent="0.25">
      <c r="A541" s="1" t="s">
        <v>2</v>
      </c>
      <c r="B541" s="49">
        <v>5396</v>
      </c>
      <c r="C541" s="49">
        <f>INDEX('CalFire Financial Consequences'!$M$26:$P$26,INDEX($F$19:$F$34,MATCH(A541,$E$19:$E$34,0)))</f>
        <v>1013.3938851009249</v>
      </c>
    </row>
    <row r="542" spans="1:3" x14ac:dyDescent="0.25">
      <c r="A542" s="1" t="s">
        <v>6</v>
      </c>
      <c r="B542" s="49">
        <v>5403</v>
      </c>
      <c r="C542" s="49">
        <f>INDEX('CalFire Financial Consequences'!$M$26:$P$26,INDEX($F$19:$F$34,MATCH(A542,$E$19:$E$34,0)))</f>
        <v>27732.611609173346</v>
      </c>
    </row>
    <row r="543" spans="1:3" x14ac:dyDescent="0.25">
      <c r="A543" s="1" t="s">
        <v>2</v>
      </c>
      <c r="B543" s="49">
        <v>5463</v>
      </c>
      <c r="C543" s="49">
        <f>INDEX('CalFire Financial Consequences'!$M$26:$P$26,INDEX($F$19:$F$34,MATCH(A543,$E$19:$E$34,0)))</f>
        <v>1013.3938851009249</v>
      </c>
    </row>
    <row r="544" spans="1:3" x14ac:dyDescent="0.25">
      <c r="A544" s="1" t="s">
        <v>2</v>
      </c>
      <c r="B544" s="49">
        <v>5553</v>
      </c>
      <c r="C544" s="49">
        <f>INDEX('CalFire Financial Consequences'!$M$26:$P$26,INDEX($F$19:$F$34,MATCH(A544,$E$19:$E$34,0)))</f>
        <v>1013.3938851009249</v>
      </c>
    </row>
    <row r="545" spans="1:3" x14ac:dyDescent="0.25">
      <c r="A545" s="1" t="s">
        <v>2</v>
      </c>
      <c r="B545" s="49">
        <v>5567</v>
      </c>
      <c r="C545" s="49">
        <f>INDEX('CalFire Financial Consequences'!$M$26:$P$26,INDEX($F$19:$F$34,MATCH(A545,$E$19:$E$34,0)))</f>
        <v>1013.3938851009249</v>
      </c>
    </row>
    <row r="546" spans="1:3" x14ac:dyDescent="0.25">
      <c r="A546" s="1" t="s">
        <v>2</v>
      </c>
      <c r="B546" s="49">
        <v>5579</v>
      </c>
      <c r="C546" s="49">
        <f>INDEX('CalFire Financial Consequences'!$M$26:$P$26,INDEX($F$19:$F$34,MATCH(A546,$E$19:$E$34,0)))</f>
        <v>1013.3938851009249</v>
      </c>
    </row>
    <row r="547" spans="1:3" x14ac:dyDescent="0.25">
      <c r="A547" s="1" t="s">
        <v>5</v>
      </c>
      <c r="B547" s="49">
        <v>5590</v>
      </c>
      <c r="C547" s="49">
        <f>INDEX('CalFire Financial Consequences'!$M$26:$P$26,INDEX($F$19:$F$34,MATCH(A547,$E$19:$E$34,0)))</f>
        <v>1013.3938851009249</v>
      </c>
    </row>
    <row r="548" spans="1:3" x14ac:dyDescent="0.25">
      <c r="A548" s="1" t="s">
        <v>2</v>
      </c>
      <c r="B548" s="49">
        <v>5604</v>
      </c>
      <c r="C548" s="49">
        <f>INDEX('CalFire Financial Consequences'!$M$26:$P$26,INDEX($F$19:$F$34,MATCH(A548,$E$19:$E$34,0)))</f>
        <v>1013.3938851009249</v>
      </c>
    </row>
    <row r="549" spans="1:3" x14ac:dyDescent="0.25">
      <c r="A549" s="1" t="s">
        <v>4</v>
      </c>
      <c r="B549" s="49">
        <v>5621</v>
      </c>
      <c r="C549" s="49">
        <f>INDEX('CalFire Financial Consequences'!$M$26:$P$26,INDEX($F$19:$F$34,MATCH(A549,$E$19:$E$34,0)))</f>
        <v>5361.3126300627364</v>
      </c>
    </row>
    <row r="550" spans="1:3" x14ac:dyDescent="0.25">
      <c r="A550" s="1" t="s">
        <v>2</v>
      </c>
      <c r="B550" s="49">
        <v>5724</v>
      </c>
      <c r="C550" s="49">
        <f>INDEX('CalFire Financial Consequences'!$M$26:$P$26,INDEX($F$19:$F$34,MATCH(A550,$E$19:$E$34,0)))</f>
        <v>1013.3938851009249</v>
      </c>
    </row>
    <row r="551" spans="1:3" x14ac:dyDescent="0.25">
      <c r="A551" s="1" t="s">
        <v>4</v>
      </c>
      <c r="B551" s="49">
        <v>5760</v>
      </c>
      <c r="C551" s="49">
        <f>INDEX('CalFire Financial Consequences'!$M$26:$P$26,INDEX($F$19:$F$34,MATCH(A551,$E$19:$E$34,0)))</f>
        <v>5361.3126300627364</v>
      </c>
    </row>
    <row r="552" spans="1:3" x14ac:dyDescent="0.25">
      <c r="A552" s="1" t="s">
        <v>8</v>
      </c>
      <c r="B552" s="49">
        <v>5772</v>
      </c>
      <c r="C552" s="49">
        <f>INDEX('CalFire Financial Consequences'!$M$26:$P$26,INDEX($F$19:$F$34,MATCH(A552,$E$19:$E$34,0)))</f>
        <v>1013.3938851009249</v>
      </c>
    </row>
    <row r="553" spans="1:3" x14ac:dyDescent="0.25">
      <c r="A553" s="1" t="s">
        <v>2</v>
      </c>
      <c r="B553" s="49">
        <v>5802</v>
      </c>
      <c r="C553" s="49">
        <f>INDEX('CalFire Financial Consequences'!$M$26:$P$26,INDEX($F$19:$F$34,MATCH(A553,$E$19:$E$34,0)))</f>
        <v>1013.3938851009249</v>
      </c>
    </row>
    <row r="554" spans="1:3" x14ac:dyDescent="0.25">
      <c r="A554" s="1" t="s">
        <v>6</v>
      </c>
      <c r="B554" s="49">
        <v>5832</v>
      </c>
      <c r="C554" s="49">
        <f>INDEX('CalFire Financial Consequences'!$M$26:$P$26,INDEX($F$19:$F$34,MATCH(A554,$E$19:$E$34,0)))</f>
        <v>27732.611609173346</v>
      </c>
    </row>
    <row r="555" spans="1:3" x14ac:dyDescent="0.25">
      <c r="A555" s="1" t="s">
        <v>3</v>
      </c>
      <c r="B555" s="49">
        <v>5836</v>
      </c>
      <c r="C555" s="49">
        <f>INDEX('CalFire Financial Consequences'!$M$26:$P$26,INDEX($F$19:$F$34,MATCH(A555,$E$19:$E$34,0)))</f>
        <v>1013.3938851009249</v>
      </c>
    </row>
    <row r="556" spans="1:3" x14ac:dyDescent="0.25">
      <c r="A556" s="1" t="s">
        <v>2</v>
      </c>
      <c r="B556" s="49">
        <v>5854</v>
      </c>
      <c r="C556" s="49">
        <f>INDEX('CalFire Financial Consequences'!$M$26:$P$26,INDEX($F$19:$F$34,MATCH(A556,$E$19:$E$34,0)))</f>
        <v>1013.3938851009249</v>
      </c>
    </row>
    <row r="557" spans="1:3" x14ac:dyDescent="0.25">
      <c r="A557" s="1" t="s">
        <v>2</v>
      </c>
      <c r="B557" s="49">
        <v>5865</v>
      </c>
      <c r="C557" s="49">
        <f>INDEX('CalFire Financial Consequences'!$M$26:$P$26,INDEX($F$19:$F$34,MATCH(A557,$E$19:$E$34,0)))</f>
        <v>1013.3938851009249</v>
      </c>
    </row>
    <row r="558" spans="1:3" x14ac:dyDescent="0.25">
      <c r="A558" s="1" t="s">
        <v>9</v>
      </c>
      <c r="B558" s="49">
        <v>5876</v>
      </c>
      <c r="C558" s="49">
        <f>INDEX('CalFire Financial Consequences'!$M$26:$P$26,INDEX($F$19:$F$34,MATCH(A558,$E$19:$E$34,0)))</f>
        <v>1013.3938851009249</v>
      </c>
    </row>
    <row r="559" spans="1:3" x14ac:dyDescent="0.25">
      <c r="A559" s="1" t="s">
        <v>2</v>
      </c>
      <c r="B559" s="49">
        <v>5896</v>
      </c>
      <c r="C559" s="49">
        <f>INDEX('CalFire Financial Consequences'!$M$26:$P$26,INDEX($F$19:$F$34,MATCH(A559,$E$19:$E$34,0)))</f>
        <v>1013.3938851009249</v>
      </c>
    </row>
    <row r="560" spans="1:3" x14ac:dyDescent="0.25">
      <c r="A560" s="1" t="s">
        <v>2</v>
      </c>
      <c r="B560" s="49">
        <v>5910</v>
      </c>
      <c r="C560" s="49">
        <f>INDEX('CalFire Financial Consequences'!$M$26:$P$26,INDEX($F$19:$F$34,MATCH(A560,$E$19:$E$34,0)))</f>
        <v>1013.3938851009249</v>
      </c>
    </row>
    <row r="561" spans="1:3" x14ac:dyDescent="0.25">
      <c r="A561" s="1" t="s">
        <v>2</v>
      </c>
      <c r="B561" s="49">
        <v>5926</v>
      </c>
      <c r="C561" s="49">
        <f>INDEX('CalFire Financial Consequences'!$M$26:$P$26,INDEX($F$19:$F$34,MATCH(A561,$E$19:$E$34,0)))</f>
        <v>1013.3938851009249</v>
      </c>
    </row>
    <row r="562" spans="1:3" x14ac:dyDescent="0.25">
      <c r="A562" s="1" t="s">
        <v>10</v>
      </c>
      <c r="B562" s="49">
        <v>5932</v>
      </c>
      <c r="C562" s="49">
        <f>INDEX('CalFire Financial Consequences'!$M$26:$P$26,INDEX($F$19:$F$34,MATCH(A562,$E$19:$E$34,0)))</f>
        <v>1013.3938851009249</v>
      </c>
    </row>
    <row r="563" spans="1:3" x14ac:dyDescent="0.25">
      <c r="A563" s="1" t="s">
        <v>2</v>
      </c>
      <c r="B563" s="49">
        <v>5973</v>
      </c>
      <c r="C563" s="49">
        <f>INDEX('CalFire Financial Consequences'!$M$26:$P$26,INDEX($F$19:$F$34,MATCH(A563,$E$19:$E$34,0)))</f>
        <v>1013.3938851009249</v>
      </c>
    </row>
    <row r="564" spans="1:3" x14ac:dyDescent="0.25">
      <c r="A564" s="1" t="s">
        <v>12</v>
      </c>
      <c r="B564" s="49">
        <v>6030</v>
      </c>
      <c r="C564" s="49">
        <f>INDEX('CalFire Financial Consequences'!$M$26:$P$26,INDEX($F$19:$F$34,MATCH(A564,$E$19:$E$34,0)))</f>
        <v>1013.3938851009249</v>
      </c>
    </row>
    <row r="565" spans="1:3" x14ac:dyDescent="0.25">
      <c r="A565" s="1" t="s">
        <v>8</v>
      </c>
      <c r="B565" s="49">
        <v>6031</v>
      </c>
      <c r="C565" s="49">
        <f>INDEX('CalFire Financial Consequences'!$M$26:$P$26,INDEX($F$19:$F$34,MATCH(A565,$E$19:$E$34,0)))</f>
        <v>1013.3938851009249</v>
      </c>
    </row>
    <row r="566" spans="1:3" x14ac:dyDescent="0.25">
      <c r="A566" s="1" t="s">
        <v>8</v>
      </c>
      <c r="B566" s="49">
        <v>6100</v>
      </c>
      <c r="C566" s="49">
        <f>INDEX('CalFire Financial Consequences'!$M$26:$P$26,INDEX($F$19:$F$34,MATCH(A566,$E$19:$E$34,0)))</f>
        <v>1013.3938851009249</v>
      </c>
    </row>
    <row r="567" spans="1:3" x14ac:dyDescent="0.25">
      <c r="A567" s="1" t="s">
        <v>12</v>
      </c>
      <c r="B567" s="49">
        <v>6107</v>
      </c>
      <c r="C567" s="49">
        <f>INDEX('CalFire Financial Consequences'!$M$26:$P$26,INDEX($F$19:$F$34,MATCH(A567,$E$19:$E$34,0)))</f>
        <v>1013.3938851009249</v>
      </c>
    </row>
    <row r="568" spans="1:3" x14ac:dyDescent="0.25">
      <c r="A568" s="1" t="s">
        <v>7</v>
      </c>
      <c r="B568" s="49">
        <v>6121</v>
      </c>
      <c r="C568" s="49">
        <f>INDEX('CalFire Financial Consequences'!$M$26:$P$26,INDEX($F$19:$F$34,MATCH(A568,$E$19:$E$34,0)))</f>
        <v>42935.053623468732</v>
      </c>
    </row>
    <row r="569" spans="1:3" x14ac:dyDescent="0.25">
      <c r="A569" s="1" t="s">
        <v>2</v>
      </c>
      <c r="B569" s="49">
        <v>6124</v>
      </c>
      <c r="C569" s="49">
        <f>INDEX('CalFire Financial Consequences'!$M$26:$P$26,INDEX($F$19:$F$34,MATCH(A569,$E$19:$E$34,0)))</f>
        <v>1013.3938851009249</v>
      </c>
    </row>
    <row r="570" spans="1:3" x14ac:dyDescent="0.25">
      <c r="A570" s="1" t="s">
        <v>2</v>
      </c>
      <c r="B570" s="49">
        <v>6125</v>
      </c>
      <c r="C570" s="49">
        <f>INDEX('CalFire Financial Consequences'!$M$26:$P$26,INDEX($F$19:$F$34,MATCH(A570,$E$19:$E$34,0)))</f>
        <v>1013.3938851009249</v>
      </c>
    </row>
    <row r="571" spans="1:3" x14ac:dyDescent="0.25">
      <c r="A571" s="1" t="s">
        <v>8</v>
      </c>
      <c r="B571" s="49">
        <v>6150</v>
      </c>
      <c r="C571" s="49">
        <f>INDEX('CalFire Financial Consequences'!$M$26:$P$26,INDEX($F$19:$F$34,MATCH(A571,$E$19:$E$34,0)))</f>
        <v>1013.3938851009249</v>
      </c>
    </row>
    <row r="572" spans="1:3" x14ac:dyDescent="0.25">
      <c r="A572" s="1" t="s">
        <v>4</v>
      </c>
      <c r="B572" s="49">
        <v>6157</v>
      </c>
      <c r="C572" s="49">
        <f>INDEX('CalFire Financial Consequences'!$M$26:$P$26,INDEX($F$19:$F$34,MATCH(A572,$E$19:$E$34,0)))</f>
        <v>5361.3126300627364</v>
      </c>
    </row>
    <row r="573" spans="1:3" x14ac:dyDescent="0.25">
      <c r="A573" s="1" t="s">
        <v>10</v>
      </c>
      <c r="B573" s="49">
        <v>6200</v>
      </c>
      <c r="C573" s="49">
        <f>INDEX('CalFire Financial Consequences'!$M$26:$P$26,INDEX($F$19:$F$34,MATCH(A573,$E$19:$E$34,0)))</f>
        <v>1013.3938851009249</v>
      </c>
    </row>
    <row r="574" spans="1:3" x14ac:dyDescent="0.25">
      <c r="A574" s="1" t="s">
        <v>10</v>
      </c>
      <c r="B574" s="49">
        <v>6209</v>
      </c>
      <c r="C574" s="49">
        <f>INDEX('CalFire Financial Consequences'!$M$26:$P$26,INDEX($F$19:$F$34,MATCH(A574,$E$19:$E$34,0)))</f>
        <v>1013.3938851009249</v>
      </c>
    </row>
    <row r="575" spans="1:3" x14ac:dyDescent="0.25">
      <c r="A575" s="1" t="s">
        <v>5</v>
      </c>
      <c r="B575" s="49">
        <v>6260</v>
      </c>
      <c r="C575" s="49">
        <f>INDEX('CalFire Financial Consequences'!$M$26:$P$26,INDEX($F$19:$F$34,MATCH(A575,$E$19:$E$34,0)))</f>
        <v>1013.3938851009249</v>
      </c>
    </row>
    <row r="576" spans="1:3" x14ac:dyDescent="0.25">
      <c r="A576" s="1" t="s">
        <v>2</v>
      </c>
      <c r="B576" s="49">
        <v>6313</v>
      </c>
      <c r="C576" s="49">
        <f>INDEX('CalFire Financial Consequences'!$M$26:$P$26,INDEX($F$19:$F$34,MATCH(A576,$E$19:$E$34,0)))</f>
        <v>1013.3938851009249</v>
      </c>
    </row>
    <row r="577" spans="1:3" x14ac:dyDescent="0.25">
      <c r="A577" s="1" t="s">
        <v>9</v>
      </c>
      <c r="B577" s="49">
        <v>6324</v>
      </c>
      <c r="C577" s="49">
        <f>INDEX('CalFire Financial Consequences'!$M$26:$P$26,INDEX($F$19:$F$34,MATCH(A577,$E$19:$E$34,0)))</f>
        <v>1013.3938851009249</v>
      </c>
    </row>
    <row r="578" spans="1:3" x14ac:dyDescent="0.25">
      <c r="A578" s="1" t="s">
        <v>2</v>
      </c>
      <c r="B578" s="49">
        <v>6370</v>
      </c>
      <c r="C578" s="49">
        <f>INDEX('CalFire Financial Consequences'!$M$26:$P$26,INDEX($F$19:$F$34,MATCH(A578,$E$19:$E$34,0)))</f>
        <v>1013.3938851009249</v>
      </c>
    </row>
    <row r="579" spans="1:3" x14ac:dyDescent="0.25">
      <c r="A579" s="1" t="s">
        <v>2</v>
      </c>
      <c r="B579" s="49">
        <v>6384</v>
      </c>
      <c r="C579" s="49">
        <f>INDEX('CalFire Financial Consequences'!$M$26:$P$26,INDEX($F$19:$F$34,MATCH(A579,$E$19:$E$34,0)))</f>
        <v>1013.3938851009249</v>
      </c>
    </row>
    <row r="580" spans="1:3" x14ac:dyDescent="0.25">
      <c r="A580" s="1" t="s">
        <v>10</v>
      </c>
      <c r="B580" s="49">
        <v>6393</v>
      </c>
      <c r="C580" s="49">
        <f>INDEX('CalFire Financial Consequences'!$M$26:$P$26,INDEX($F$19:$F$34,MATCH(A580,$E$19:$E$34,0)))</f>
        <v>1013.3938851009249</v>
      </c>
    </row>
    <row r="581" spans="1:3" x14ac:dyDescent="0.25">
      <c r="A581" s="1" t="s">
        <v>3</v>
      </c>
      <c r="B581" s="49">
        <v>6405</v>
      </c>
      <c r="C581" s="49">
        <f>INDEX('CalFire Financial Consequences'!$M$26:$P$26,INDEX($F$19:$F$34,MATCH(A581,$E$19:$E$34,0)))</f>
        <v>1013.3938851009249</v>
      </c>
    </row>
    <row r="582" spans="1:3" x14ac:dyDescent="0.25">
      <c r="A582" s="1" t="s">
        <v>4</v>
      </c>
      <c r="B582" s="49">
        <v>6420</v>
      </c>
      <c r="C582" s="49">
        <f>INDEX('CalFire Financial Consequences'!$M$26:$P$26,INDEX($F$19:$F$34,MATCH(A582,$E$19:$E$34,0)))</f>
        <v>5361.3126300627364</v>
      </c>
    </row>
    <row r="583" spans="1:3" x14ac:dyDescent="0.25">
      <c r="A583" s="1" t="s">
        <v>2</v>
      </c>
      <c r="B583" s="49">
        <v>6426</v>
      </c>
      <c r="C583" s="49">
        <f>INDEX('CalFire Financial Consequences'!$M$26:$P$26,INDEX($F$19:$F$34,MATCH(A583,$E$19:$E$34,0)))</f>
        <v>1013.3938851009249</v>
      </c>
    </row>
    <row r="584" spans="1:3" x14ac:dyDescent="0.25">
      <c r="A584" s="1" t="s">
        <v>4</v>
      </c>
      <c r="B584" s="49">
        <v>6428</v>
      </c>
      <c r="C584" s="49">
        <f>INDEX('CalFire Financial Consequences'!$M$26:$P$26,INDEX($F$19:$F$34,MATCH(A584,$E$19:$E$34,0)))</f>
        <v>5361.3126300627364</v>
      </c>
    </row>
    <row r="585" spans="1:3" x14ac:dyDescent="0.25">
      <c r="A585" s="1" t="s">
        <v>8</v>
      </c>
      <c r="B585" s="49">
        <v>6468</v>
      </c>
      <c r="C585" s="49">
        <f>INDEX('CalFire Financial Consequences'!$M$26:$P$26,INDEX($F$19:$F$34,MATCH(A585,$E$19:$E$34,0)))</f>
        <v>1013.3938851009249</v>
      </c>
    </row>
    <row r="586" spans="1:3" x14ac:dyDescent="0.25">
      <c r="A586" s="1" t="s">
        <v>2</v>
      </c>
      <c r="B586" s="49">
        <v>6525</v>
      </c>
      <c r="C586" s="49">
        <f>INDEX('CalFire Financial Consequences'!$M$26:$P$26,INDEX($F$19:$F$34,MATCH(A586,$E$19:$E$34,0)))</f>
        <v>1013.3938851009249</v>
      </c>
    </row>
    <row r="587" spans="1:3" x14ac:dyDescent="0.25">
      <c r="A587" s="1" t="s">
        <v>9</v>
      </c>
      <c r="B587" s="49">
        <v>6602</v>
      </c>
      <c r="C587" s="49">
        <f>INDEX('CalFire Financial Consequences'!$M$26:$P$26,INDEX($F$19:$F$34,MATCH(A587,$E$19:$E$34,0)))</f>
        <v>1013.3938851009249</v>
      </c>
    </row>
    <row r="588" spans="1:3" x14ac:dyDescent="0.25">
      <c r="A588" s="1" t="s">
        <v>2</v>
      </c>
      <c r="B588" s="49">
        <v>6611</v>
      </c>
      <c r="C588" s="49">
        <f>INDEX('CalFire Financial Consequences'!$M$26:$P$26,INDEX($F$19:$F$34,MATCH(A588,$E$19:$E$34,0)))</f>
        <v>1013.3938851009249</v>
      </c>
    </row>
    <row r="589" spans="1:3" x14ac:dyDescent="0.25">
      <c r="A589" s="1" t="s">
        <v>2</v>
      </c>
      <c r="B589" s="49">
        <v>6632</v>
      </c>
      <c r="C589" s="49">
        <f>INDEX('CalFire Financial Consequences'!$M$26:$P$26,INDEX($F$19:$F$34,MATCH(A589,$E$19:$E$34,0)))</f>
        <v>1013.3938851009249</v>
      </c>
    </row>
    <row r="590" spans="1:3" x14ac:dyDescent="0.25">
      <c r="A590" s="1" t="s">
        <v>10</v>
      </c>
      <c r="B590" s="49">
        <v>6660</v>
      </c>
      <c r="C590" s="49">
        <f>INDEX('CalFire Financial Consequences'!$M$26:$P$26,INDEX($F$19:$F$34,MATCH(A590,$E$19:$E$34,0)))</f>
        <v>1013.3938851009249</v>
      </c>
    </row>
    <row r="591" spans="1:3" x14ac:dyDescent="0.25">
      <c r="A591" s="1" t="s">
        <v>12</v>
      </c>
      <c r="B591" s="49">
        <v>6704</v>
      </c>
      <c r="C591" s="49">
        <f>INDEX('CalFire Financial Consequences'!$M$26:$P$26,INDEX($F$19:$F$34,MATCH(A591,$E$19:$E$34,0)))</f>
        <v>1013.3938851009249</v>
      </c>
    </row>
    <row r="592" spans="1:3" x14ac:dyDescent="0.25">
      <c r="A592" s="1" t="s">
        <v>12</v>
      </c>
      <c r="B592" s="49">
        <v>6722</v>
      </c>
      <c r="C592" s="49">
        <f>INDEX('CalFire Financial Consequences'!$M$26:$P$26,INDEX($F$19:$F$34,MATCH(A592,$E$19:$E$34,0)))</f>
        <v>1013.3938851009249</v>
      </c>
    </row>
    <row r="593" spans="1:3" x14ac:dyDescent="0.25">
      <c r="A593" s="1" t="s">
        <v>8</v>
      </c>
      <c r="B593" s="49">
        <v>6742</v>
      </c>
      <c r="C593" s="49">
        <f>INDEX('CalFire Financial Consequences'!$M$26:$P$26,INDEX($F$19:$F$34,MATCH(A593,$E$19:$E$34,0)))</f>
        <v>1013.3938851009249</v>
      </c>
    </row>
    <row r="594" spans="1:3" x14ac:dyDescent="0.25">
      <c r="A594" s="1" t="s">
        <v>2</v>
      </c>
      <c r="B594" s="49">
        <v>6763</v>
      </c>
      <c r="C594" s="49">
        <f>INDEX('CalFire Financial Consequences'!$M$26:$P$26,INDEX($F$19:$F$34,MATCH(A594,$E$19:$E$34,0)))</f>
        <v>1013.3938851009249</v>
      </c>
    </row>
    <row r="595" spans="1:3" x14ac:dyDescent="0.25">
      <c r="A595" s="1" t="s">
        <v>14</v>
      </c>
      <c r="B595" s="49">
        <v>6780</v>
      </c>
      <c r="C595" s="49">
        <f>INDEX('CalFire Financial Consequences'!$M$26:$P$26,INDEX($F$19:$F$34,MATCH(A595,$E$19:$E$34,0)))</f>
        <v>27732.611609173346</v>
      </c>
    </row>
    <row r="596" spans="1:3" x14ac:dyDescent="0.25">
      <c r="A596" s="1" t="s">
        <v>6</v>
      </c>
      <c r="B596" s="49">
        <v>6784</v>
      </c>
      <c r="C596" s="49">
        <f>INDEX('CalFire Financial Consequences'!$M$26:$P$26,INDEX($F$19:$F$34,MATCH(A596,$E$19:$E$34,0)))</f>
        <v>27732.611609173346</v>
      </c>
    </row>
    <row r="597" spans="1:3" x14ac:dyDescent="0.25">
      <c r="A597" s="1" t="s">
        <v>8</v>
      </c>
      <c r="B597" s="49">
        <v>6810</v>
      </c>
      <c r="C597" s="49">
        <f>INDEX('CalFire Financial Consequences'!$M$26:$P$26,INDEX($F$19:$F$34,MATCH(A597,$E$19:$E$34,0)))</f>
        <v>1013.3938851009249</v>
      </c>
    </row>
    <row r="598" spans="1:3" x14ac:dyDescent="0.25">
      <c r="A598" s="1" t="s">
        <v>12</v>
      </c>
      <c r="B598" s="49">
        <v>6845</v>
      </c>
      <c r="C598" s="49">
        <f>INDEX('CalFire Financial Consequences'!$M$26:$P$26,INDEX($F$19:$F$34,MATCH(A598,$E$19:$E$34,0)))</f>
        <v>1013.3938851009249</v>
      </c>
    </row>
    <row r="599" spans="1:3" x14ac:dyDescent="0.25">
      <c r="A599" s="1" t="s">
        <v>10</v>
      </c>
      <c r="B599" s="49">
        <v>6882</v>
      </c>
      <c r="C599" s="49">
        <f>INDEX('CalFire Financial Consequences'!$M$26:$P$26,INDEX($F$19:$F$34,MATCH(A599,$E$19:$E$34,0)))</f>
        <v>1013.3938851009249</v>
      </c>
    </row>
    <row r="600" spans="1:3" x14ac:dyDescent="0.25">
      <c r="A600" s="1" t="s">
        <v>13</v>
      </c>
      <c r="B600" s="49">
        <v>6900</v>
      </c>
      <c r="C600" s="49">
        <f>INDEX('CalFire Financial Consequences'!$M$26:$P$26,INDEX($F$19:$F$34,MATCH(A600,$E$19:$E$34,0)))</f>
        <v>5361.3126300627364</v>
      </c>
    </row>
    <row r="601" spans="1:3" x14ac:dyDescent="0.25">
      <c r="A601" s="1" t="s">
        <v>2</v>
      </c>
      <c r="B601" s="49">
        <v>6993</v>
      </c>
      <c r="C601" s="49">
        <f>INDEX('CalFire Financial Consequences'!$M$26:$P$26,INDEX($F$19:$F$34,MATCH(A601,$E$19:$E$34,0)))</f>
        <v>1013.3938851009249</v>
      </c>
    </row>
    <row r="602" spans="1:3" x14ac:dyDescent="0.25">
      <c r="A602" s="1" t="s">
        <v>8</v>
      </c>
      <c r="B602" s="49">
        <v>7019</v>
      </c>
      <c r="C602" s="49">
        <f>INDEX('CalFire Financial Consequences'!$M$26:$P$26,INDEX($F$19:$F$34,MATCH(A602,$E$19:$E$34,0)))</f>
        <v>1013.3938851009249</v>
      </c>
    </row>
    <row r="603" spans="1:3" x14ac:dyDescent="0.25">
      <c r="A603" s="1" t="s">
        <v>9</v>
      </c>
      <c r="B603" s="49">
        <v>7056</v>
      </c>
      <c r="C603" s="49">
        <f>INDEX('CalFire Financial Consequences'!$M$26:$P$26,INDEX($F$19:$F$34,MATCH(A603,$E$19:$E$34,0)))</f>
        <v>1013.3938851009249</v>
      </c>
    </row>
    <row r="604" spans="1:3" x14ac:dyDescent="0.25">
      <c r="A604" s="1" t="s">
        <v>2</v>
      </c>
      <c r="B604" s="49">
        <v>7065</v>
      </c>
      <c r="C604" s="49">
        <f>INDEX('CalFire Financial Consequences'!$M$26:$P$26,INDEX($F$19:$F$34,MATCH(A604,$E$19:$E$34,0)))</f>
        <v>1013.3938851009249</v>
      </c>
    </row>
    <row r="605" spans="1:3" x14ac:dyDescent="0.25">
      <c r="A605" s="1" t="s">
        <v>2</v>
      </c>
      <c r="B605" s="49">
        <v>7074</v>
      </c>
      <c r="C605" s="49">
        <f>INDEX('CalFire Financial Consequences'!$M$26:$P$26,INDEX($F$19:$F$34,MATCH(A605,$E$19:$E$34,0)))</f>
        <v>1013.3938851009249</v>
      </c>
    </row>
    <row r="606" spans="1:3" x14ac:dyDescent="0.25">
      <c r="A606" s="1" t="s">
        <v>9</v>
      </c>
      <c r="B606" s="49">
        <v>7152</v>
      </c>
      <c r="C606" s="49">
        <f>INDEX('CalFire Financial Consequences'!$M$26:$P$26,INDEX($F$19:$F$34,MATCH(A606,$E$19:$E$34,0)))</f>
        <v>1013.3938851009249</v>
      </c>
    </row>
    <row r="607" spans="1:3" x14ac:dyDescent="0.25">
      <c r="A607" s="1" t="s">
        <v>2</v>
      </c>
      <c r="B607" s="49">
        <v>7170</v>
      </c>
      <c r="C607" s="49">
        <f>INDEX('CalFire Financial Consequences'!$M$26:$P$26,INDEX($F$19:$F$34,MATCH(A607,$E$19:$E$34,0)))</f>
        <v>1013.3938851009249</v>
      </c>
    </row>
    <row r="608" spans="1:3" x14ac:dyDescent="0.25">
      <c r="A608" s="1" t="s">
        <v>8</v>
      </c>
      <c r="B608" s="49">
        <v>7220</v>
      </c>
      <c r="C608" s="49">
        <f>INDEX('CalFire Financial Consequences'!$M$26:$P$26,INDEX($F$19:$F$34,MATCH(A608,$E$19:$E$34,0)))</f>
        <v>1013.3938851009249</v>
      </c>
    </row>
    <row r="609" spans="1:3" x14ac:dyDescent="0.25">
      <c r="A609" s="1" t="s">
        <v>2</v>
      </c>
      <c r="B609" s="49">
        <v>7290</v>
      </c>
      <c r="C609" s="49">
        <f>INDEX('CalFire Financial Consequences'!$M$26:$P$26,INDEX($F$19:$F$34,MATCH(A609,$E$19:$E$34,0)))</f>
        <v>1013.3938851009249</v>
      </c>
    </row>
    <row r="610" spans="1:3" x14ac:dyDescent="0.25">
      <c r="A610" s="1" t="s">
        <v>6</v>
      </c>
      <c r="B610" s="49">
        <v>7325</v>
      </c>
      <c r="C610" s="49">
        <f>INDEX('CalFire Financial Consequences'!$M$26:$P$26,INDEX($F$19:$F$34,MATCH(A610,$E$19:$E$34,0)))</f>
        <v>27732.611609173346</v>
      </c>
    </row>
    <row r="611" spans="1:3" x14ac:dyDescent="0.25">
      <c r="A611" s="1" t="s">
        <v>13</v>
      </c>
      <c r="B611" s="49">
        <v>7341</v>
      </c>
      <c r="C611" s="49">
        <f>INDEX('CalFire Financial Consequences'!$M$26:$P$26,INDEX($F$19:$F$34,MATCH(A611,$E$19:$E$34,0)))</f>
        <v>5361.3126300627364</v>
      </c>
    </row>
    <row r="612" spans="1:3" x14ac:dyDescent="0.25">
      <c r="A612" s="1" t="s">
        <v>8</v>
      </c>
      <c r="B612" s="49">
        <v>7361</v>
      </c>
      <c r="C612" s="49">
        <f>INDEX('CalFire Financial Consequences'!$M$26:$P$26,INDEX($F$19:$F$34,MATCH(A612,$E$19:$E$34,0)))</f>
        <v>1013.3938851009249</v>
      </c>
    </row>
    <row r="613" spans="1:3" x14ac:dyDescent="0.25">
      <c r="A613" s="1" t="s">
        <v>12</v>
      </c>
      <c r="B613" s="49">
        <v>7395</v>
      </c>
      <c r="C613" s="49">
        <f>INDEX('CalFire Financial Consequences'!$M$26:$P$26,INDEX($F$19:$F$34,MATCH(A613,$E$19:$E$34,0)))</f>
        <v>1013.3938851009249</v>
      </c>
    </row>
    <row r="614" spans="1:3" x14ac:dyDescent="0.25">
      <c r="A614" s="1" t="s">
        <v>2</v>
      </c>
      <c r="B614" s="49">
        <v>7553</v>
      </c>
      <c r="C614" s="49">
        <f>INDEX('CalFire Financial Consequences'!$M$26:$P$26,INDEX($F$19:$F$34,MATCH(A614,$E$19:$E$34,0)))</f>
        <v>1013.3938851009249</v>
      </c>
    </row>
    <row r="615" spans="1:3" x14ac:dyDescent="0.25">
      <c r="A615" s="1" t="s">
        <v>2</v>
      </c>
      <c r="B615" s="49">
        <v>7600</v>
      </c>
      <c r="C615" s="49">
        <f>INDEX('CalFire Financial Consequences'!$M$26:$P$26,INDEX($F$19:$F$34,MATCH(A615,$E$19:$E$34,0)))</f>
        <v>1013.3938851009249</v>
      </c>
    </row>
    <row r="616" spans="1:3" x14ac:dyDescent="0.25">
      <c r="A616" s="1" t="s">
        <v>2</v>
      </c>
      <c r="B616" s="49">
        <v>7602</v>
      </c>
      <c r="C616" s="49">
        <f>INDEX('CalFire Financial Consequences'!$M$26:$P$26,INDEX($F$19:$F$34,MATCH(A616,$E$19:$E$34,0)))</f>
        <v>1013.3938851009249</v>
      </c>
    </row>
    <row r="617" spans="1:3" x14ac:dyDescent="0.25">
      <c r="A617" s="1" t="s">
        <v>10</v>
      </c>
      <c r="B617" s="49">
        <v>7614</v>
      </c>
      <c r="C617" s="49">
        <f>INDEX('CalFire Financial Consequences'!$M$26:$P$26,INDEX($F$19:$F$34,MATCH(A617,$E$19:$E$34,0)))</f>
        <v>1013.3938851009249</v>
      </c>
    </row>
    <row r="618" spans="1:3" x14ac:dyDescent="0.25">
      <c r="A618" s="1" t="s">
        <v>8</v>
      </c>
      <c r="B618" s="49">
        <v>7616</v>
      </c>
      <c r="C618" s="49">
        <f>INDEX('CalFire Financial Consequences'!$M$26:$P$26,INDEX($F$19:$F$34,MATCH(A618,$E$19:$E$34,0)))</f>
        <v>1013.3938851009249</v>
      </c>
    </row>
    <row r="619" spans="1:3" x14ac:dyDescent="0.25">
      <c r="A619" s="1" t="s">
        <v>3</v>
      </c>
      <c r="B619" s="49">
        <v>7670</v>
      </c>
      <c r="C619" s="49">
        <f>INDEX('CalFire Financial Consequences'!$M$26:$P$26,INDEX($F$19:$F$34,MATCH(A619,$E$19:$E$34,0)))</f>
        <v>1013.3938851009249</v>
      </c>
    </row>
    <row r="620" spans="1:3" x14ac:dyDescent="0.25">
      <c r="A620" s="1" t="s">
        <v>2</v>
      </c>
      <c r="B620" s="49">
        <v>7691</v>
      </c>
      <c r="C620" s="49">
        <f>INDEX('CalFire Financial Consequences'!$M$26:$P$26,INDEX($F$19:$F$34,MATCH(A620,$E$19:$E$34,0)))</f>
        <v>1013.3938851009249</v>
      </c>
    </row>
    <row r="621" spans="1:3" x14ac:dyDescent="0.25">
      <c r="A621" s="1" t="s">
        <v>12</v>
      </c>
      <c r="B621" s="49">
        <v>7800</v>
      </c>
      <c r="C621" s="49">
        <f>INDEX('CalFire Financial Consequences'!$M$26:$P$26,INDEX($F$19:$F$34,MATCH(A621,$E$19:$E$34,0)))</f>
        <v>1013.3938851009249</v>
      </c>
    </row>
    <row r="622" spans="1:3" x14ac:dyDescent="0.25">
      <c r="A622" s="1" t="s">
        <v>2</v>
      </c>
      <c r="B622" s="49">
        <v>7806</v>
      </c>
      <c r="C622" s="49">
        <f>INDEX('CalFire Financial Consequences'!$M$26:$P$26,INDEX($F$19:$F$34,MATCH(A622,$E$19:$E$34,0)))</f>
        <v>1013.3938851009249</v>
      </c>
    </row>
    <row r="623" spans="1:3" x14ac:dyDescent="0.25">
      <c r="A623" s="1" t="s">
        <v>10</v>
      </c>
      <c r="B623" s="49">
        <v>7845</v>
      </c>
      <c r="C623" s="49">
        <f>INDEX('CalFire Financial Consequences'!$M$26:$P$26,INDEX($F$19:$F$34,MATCH(A623,$E$19:$E$34,0)))</f>
        <v>1013.3938851009249</v>
      </c>
    </row>
    <row r="624" spans="1:3" x14ac:dyDescent="0.25">
      <c r="A624" s="1" t="s">
        <v>4</v>
      </c>
      <c r="B624" s="49">
        <v>7848</v>
      </c>
      <c r="C624" s="49">
        <f>INDEX('CalFire Financial Consequences'!$M$26:$P$26,INDEX($F$19:$F$34,MATCH(A624,$E$19:$E$34,0)))</f>
        <v>5361.3126300627364</v>
      </c>
    </row>
    <row r="625" spans="1:3" x14ac:dyDescent="0.25">
      <c r="A625" s="1" t="s">
        <v>2</v>
      </c>
      <c r="B625" s="49">
        <v>7905</v>
      </c>
      <c r="C625" s="49">
        <f>INDEX('CalFire Financial Consequences'!$M$26:$P$26,INDEX($F$19:$F$34,MATCH(A625,$E$19:$E$34,0)))</f>
        <v>1013.3938851009249</v>
      </c>
    </row>
    <row r="626" spans="1:3" x14ac:dyDescent="0.25">
      <c r="A626" s="1" t="s">
        <v>2</v>
      </c>
      <c r="B626" s="49">
        <v>7979</v>
      </c>
      <c r="C626" s="49">
        <f>INDEX('CalFire Financial Consequences'!$M$26:$P$26,INDEX($F$19:$F$34,MATCH(A626,$E$19:$E$34,0)))</f>
        <v>1013.3938851009249</v>
      </c>
    </row>
    <row r="627" spans="1:3" x14ac:dyDescent="0.25">
      <c r="A627" s="1" t="s">
        <v>4</v>
      </c>
      <c r="B627" s="49">
        <v>8004</v>
      </c>
      <c r="C627" s="49">
        <f>INDEX('CalFire Financial Consequences'!$M$26:$P$26,INDEX($F$19:$F$34,MATCH(A627,$E$19:$E$34,0)))</f>
        <v>5361.3126300627364</v>
      </c>
    </row>
    <row r="628" spans="1:3" x14ac:dyDescent="0.25">
      <c r="A628" s="1" t="s">
        <v>8</v>
      </c>
      <c r="B628" s="49">
        <v>8016</v>
      </c>
      <c r="C628" s="49">
        <f>INDEX('CalFire Financial Consequences'!$M$26:$P$26,INDEX($F$19:$F$34,MATCH(A628,$E$19:$E$34,0)))</f>
        <v>1013.3938851009249</v>
      </c>
    </row>
    <row r="629" spans="1:3" x14ac:dyDescent="0.25">
      <c r="A629" s="1" t="s">
        <v>11</v>
      </c>
      <c r="B629" s="49">
        <v>8028</v>
      </c>
      <c r="C629" s="49">
        <f>INDEX('CalFire Financial Consequences'!$M$26:$P$26,INDEX($F$19:$F$34,MATCH(A629,$E$19:$E$34,0)))</f>
        <v>1013.3938851009249</v>
      </c>
    </row>
    <row r="630" spans="1:3" x14ac:dyDescent="0.25">
      <c r="A630" s="1" t="s">
        <v>2</v>
      </c>
      <c r="B630" s="49">
        <v>8095</v>
      </c>
      <c r="C630" s="49">
        <f>INDEX('CalFire Financial Consequences'!$M$26:$P$26,INDEX($F$19:$F$34,MATCH(A630,$E$19:$E$34,0)))</f>
        <v>1013.3938851009249</v>
      </c>
    </row>
    <row r="631" spans="1:3" x14ac:dyDescent="0.25">
      <c r="A631" s="1" t="s">
        <v>2</v>
      </c>
      <c r="B631" s="49">
        <v>8134</v>
      </c>
      <c r="C631" s="49">
        <f>INDEX('CalFire Financial Consequences'!$M$26:$P$26,INDEX($F$19:$F$34,MATCH(A631,$E$19:$E$34,0)))</f>
        <v>1013.3938851009249</v>
      </c>
    </row>
    <row r="632" spans="1:3" x14ac:dyDescent="0.25">
      <c r="A632" s="1" t="s">
        <v>4</v>
      </c>
      <c r="B632" s="49">
        <v>8152</v>
      </c>
      <c r="C632" s="49">
        <f>INDEX('CalFire Financial Consequences'!$M$26:$P$26,INDEX($F$19:$F$34,MATCH(A632,$E$19:$E$34,0)))</f>
        <v>5361.3126300627364</v>
      </c>
    </row>
    <row r="633" spans="1:3" x14ac:dyDescent="0.25">
      <c r="A633" s="1" t="s">
        <v>13</v>
      </c>
      <c r="B633" s="49">
        <v>8215</v>
      </c>
      <c r="C633" s="49">
        <f>INDEX('CalFire Financial Consequences'!$M$26:$P$26,INDEX($F$19:$F$34,MATCH(A633,$E$19:$E$34,0)))</f>
        <v>5361.3126300627364</v>
      </c>
    </row>
    <row r="634" spans="1:3" x14ac:dyDescent="0.25">
      <c r="A634" s="1" t="s">
        <v>2</v>
      </c>
      <c r="B634" s="49">
        <v>8253</v>
      </c>
      <c r="C634" s="49">
        <f>INDEX('CalFire Financial Consequences'!$M$26:$P$26,INDEX($F$19:$F$34,MATCH(A634,$E$19:$E$34,0)))</f>
        <v>1013.3938851009249</v>
      </c>
    </row>
    <row r="635" spans="1:3" x14ac:dyDescent="0.25">
      <c r="A635" s="1" t="s">
        <v>4</v>
      </c>
      <c r="B635" s="49">
        <v>8300</v>
      </c>
      <c r="C635" s="49">
        <f>INDEX('CalFire Financial Consequences'!$M$26:$P$26,INDEX($F$19:$F$34,MATCH(A635,$E$19:$E$34,0)))</f>
        <v>5361.3126300627364</v>
      </c>
    </row>
    <row r="636" spans="1:3" x14ac:dyDescent="0.25">
      <c r="A636" s="1" t="s">
        <v>12</v>
      </c>
      <c r="B636" s="49">
        <v>8302</v>
      </c>
      <c r="C636" s="49">
        <f>INDEX('CalFire Financial Consequences'!$M$26:$P$26,INDEX($F$19:$F$34,MATCH(A636,$E$19:$E$34,0)))</f>
        <v>1013.3938851009249</v>
      </c>
    </row>
    <row r="637" spans="1:3" x14ac:dyDescent="0.25">
      <c r="A637" s="1" t="s">
        <v>12</v>
      </c>
      <c r="B637" s="49">
        <v>8360</v>
      </c>
      <c r="C637" s="49">
        <f>INDEX('CalFire Financial Consequences'!$M$26:$P$26,INDEX($F$19:$F$34,MATCH(A637,$E$19:$E$34,0)))</f>
        <v>1013.3938851009249</v>
      </c>
    </row>
    <row r="638" spans="1:3" x14ac:dyDescent="0.25">
      <c r="A638" s="1" t="s">
        <v>4</v>
      </c>
      <c r="B638" s="49">
        <v>8445</v>
      </c>
      <c r="C638" s="49">
        <f>INDEX('CalFire Financial Consequences'!$M$26:$P$26,INDEX($F$19:$F$34,MATCH(A638,$E$19:$E$34,0)))</f>
        <v>5361.3126300627364</v>
      </c>
    </row>
    <row r="639" spans="1:3" x14ac:dyDescent="0.25">
      <c r="A639" s="1" t="s">
        <v>4</v>
      </c>
      <c r="B639" s="49">
        <v>8504</v>
      </c>
      <c r="C639" s="49">
        <f>INDEX('CalFire Financial Consequences'!$M$26:$P$26,INDEX($F$19:$F$34,MATCH(A639,$E$19:$E$34,0)))</f>
        <v>5361.3126300627364</v>
      </c>
    </row>
    <row r="640" spans="1:3" x14ac:dyDescent="0.25">
      <c r="A640" s="1" t="s">
        <v>6</v>
      </c>
      <c r="B640" s="49">
        <v>8506</v>
      </c>
      <c r="C640" s="49">
        <f>INDEX('CalFire Financial Consequences'!$M$26:$P$26,INDEX($F$19:$F$34,MATCH(A640,$E$19:$E$34,0)))</f>
        <v>27732.611609173346</v>
      </c>
    </row>
    <row r="641" spans="1:3" x14ac:dyDescent="0.25">
      <c r="A641" s="1" t="s">
        <v>2</v>
      </c>
      <c r="B641" s="49">
        <v>8517</v>
      </c>
      <c r="C641" s="49">
        <f>INDEX('CalFire Financial Consequences'!$M$26:$P$26,INDEX($F$19:$F$34,MATCH(A641,$E$19:$E$34,0)))</f>
        <v>1013.3938851009249</v>
      </c>
    </row>
    <row r="642" spans="1:3" x14ac:dyDescent="0.25">
      <c r="A642" s="1" t="s">
        <v>8</v>
      </c>
      <c r="B642" s="49">
        <v>8521</v>
      </c>
      <c r="C642" s="49">
        <f>INDEX('CalFire Financial Consequences'!$M$26:$P$26,INDEX($F$19:$F$34,MATCH(A642,$E$19:$E$34,0)))</f>
        <v>1013.3938851009249</v>
      </c>
    </row>
    <row r="643" spans="1:3" x14ac:dyDescent="0.25">
      <c r="A643" s="1" t="s">
        <v>2</v>
      </c>
      <c r="B643" s="49">
        <v>8532</v>
      </c>
      <c r="C643" s="49">
        <f>INDEX('CalFire Financial Consequences'!$M$26:$P$26,INDEX($F$19:$F$34,MATCH(A643,$E$19:$E$34,0)))</f>
        <v>1013.3938851009249</v>
      </c>
    </row>
    <row r="644" spans="1:3" x14ac:dyDescent="0.25">
      <c r="A644" s="1" t="s">
        <v>13</v>
      </c>
      <c r="B644" s="49">
        <v>8595</v>
      </c>
      <c r="C644" s="49">
        <f>INDEX('CalFire Financial Consequences'!$M$26:$P$26,INDEX($F$19:$F$34,MATCH(A644,$E$19:$E$34,0)))</f>
        <v>5361.3126300627364</v>
      </c>
    </row>
    <row r="645" spans="1:3" x14ac:dyDescent="0.25">
      <c r="A645" s="1" t="s">
        <v>4</v>
      </c>
      <c r="B645" s="49">
        <v>8601</v>
      </c>
      <c r="C645" s="49">
        <f>INDEX('CalFire Financial Consequences'!$M$26:$P$26,INDEX($F$19:$F$34,MATCH(A645,$E$19:$E$34,0)))</f>
        <v>5361.3126300627364</v>
      </c>
    </row>
    <row r="646" spans="1:3" x14ac:dyDescent="0.25">
      <c r="A646" s="1" t="s">
        <v>2</v>
      </c>
      <c r="B646" s="49">
        <v>8664</v>
      </c>
      <c r="C646" s="49">
        <f>INDEX('CalFire Financial Consequences'!$M$26:$P$26,INDEX($F$19:$F$34,MATCH(A646,$E$19:$E$34,0)))</f>
        <v>1013.3938851009249</v>
      </c>
    </row>
    <row r="647" spans="1:3" x14ac:dyDescent="0.25">
      <c r="A647" s="1" t="s">
        <v>10</v>
      </c>
      <c r="B647" s="49">
        <v>8725</v>
      </c>
      <c r="C647" s="49">
        <f>INDEX('CalFire Financial Consequences'!$M$26:$P$26,INDEX($F$19:$F$34,MATCH(A647,$E$19:$E$34,0)))</f>
        <v>1013.3938851009249</v>
      </c>
    </row>
    <row r="648" spans="1:3" x14ac:dyDescent="0.25">
      <c r="A648" s="1" t="s">
        <v>8</v>
      </c>
      <c r="B648" s="49">
        <v>8748</v>
      </c>
      <c r="C648" s="49">
        <f>INDEX('CalFire Financial Consequences'!$M$26:$P$26,INDEX($F$19:$F$34,MATCH(A648,$E$19:$E$34,0)))</f>
        <v>1013.3938851009249</v>
      </c>
    </row>
    <row r="649" spans="1:3" x14ac:dyDescent="0.25">
      <c r="A649" s="1" t="s">
        <v>2</v>
      </c>
      <c r="B649" s="49">
        <v>8834</v>
      </c>
      <c r="C649" s="49">
        <f>INDEX('CalFire Financial Consequences'!$M$26:$P$26,INDEX($F$19:$F$34,MATCH(A649,$E$19:$E$34,0)))</f>
        <v>1013.3938851009249</v>
      </c>
    </row>
    <row r="650" spans="1:3" x14ac:dyDescent="0.25">
      <c r="A650" s="1" t="s">
        <v>2</v>
      </c>
      <c r="B650" s="49">
        <v>8840</v>
      </c>
      <c r="C650" s="49">
        <f>INDEX('CalFire Financial Consequences'!$M$26:$P$26,INDEX($F$19:$F$34,MATCH(A650,$E$19:$E$34,0)))</f>
        <v>1013.3938851009249</v>
      </c>
    </row>
    <row r="651" spans="1:3" x14ac:dyDescent="0.25">
      <c r="A651" s="1" t="s">
        <v>2</v>
      </c>
      <c r="B651" s="49">
        <v>8843</v>
      </c>
      <c r="C651" s="49">
        <f>INDEX('CalFire Financial Consequences'!$M$26:$P$26,INDEX($F$19:$F$34,MATCH(A651,$E$19:$E$34,0)))</f>
        <v>1013.3938851009249</v>
      </c>
    </row>
    <row r="652" spans="1:3" x14ac:dyDescent="0.25">
      <c r="A652" s="1" t="s">
        <v>2</v>
      </c>
      <c r="B652" s="49">
        <v>8888</v>
      </c>
      <c r="C652" s="49">
        <f>INDEX('CalFire Financial Consequences'!$M$26:$P$26,INDEX($F$19:$F$34,MATCH(A652,$E$19:$E$34,0)))</f>
        <v>1013.3938851009249</v>
      </c>
    </row>
    <row r="653" spans="1:3" x14ac:dyDescent="0.25">
      <c r="A653" s="1" t="s">
        <v>14</v>
      </c>
      <c r="B653" s="49">
        <v>8955</v>
      </c>
      <c r="C653" s="49">
        <f>INDEX('CalFire Financial Consequences'!$M$26:$P$26,INDEX($F$19:$F$34,MATCH(A653,$E$19:$E$34,0)))</f>
        <v>27732.611609173346</v>
      </c>
    </row>
    <row r="654" spans="1:3" x14ac:dyDescent="0.25">
      <c r="A654" s="1" t="s">
        <v>2</v>
      </c>
      <c r="B654" s="49">
        <v>8976</v>
      </c>
      <c r="C654" s="49">
        <f>INDEX('CalFire Financial Consequences'!$M$26:$P$26,INDEX($F$19:$F$34,MATCH(A654,$E$19:$E$34,0)))</f>
        <v>1013.3938851009249</v>
      </c>
    </row>
    <row r="655" spans="1:3" x14ac:dyDescent="0.25">
      <c r="A655" s="1" t="s">
        <v>8</v>
      </c>
      <c r="B655" s="49">
        <v>9002</v>
      </c>
      <c r="C655" s="49">
        <f>INDEX('CalFire Financial Consequences'!$M$26:$P$26,INDEX($F$19:$F$34,MATCH(A655,$E$19:$E$34,0)))</f>
        <v>1013.3938851009249</v>
      </c>
    </row>
    <row r="656" spans="1:3" x14ac:dyDescent="0.25">
      <c r="A656" s="1" t="s">
        <v>5</v>
      </c>
      <c r="B656" s="49">
        <v>9056</v>
      </c>
      <c r="C656" s="49">
        <f>INDEX('CalFire Financial Consequences'!$M$26:$P$26,INDEX($F$19:$F$34,MATCH(A656,$E$19:$E$34,0)))</f>
        <v>1013.3938851009249</v>
      </c>
    </row>
    <row r="657" spans="1:3" x14ac:dyDescent="0.25">
      <c r="A657" s="1" t="s">
        <v>6</v>
      </c>
      <c r="B657" s="49">
        <v>9121</v>
      </c>
      <c r="C657" s="49">
        <f>INDEX('CalFire Financial Consequences'!$M$26:$P$26,INDEX($F$19:$F$34,MATCH(A657,$E$19:$E$34,0)))</f>
        <v>27732.611609173346</v>
      </c>
    </row>
    <row r="658" spans="1:3" x14ac:dyDescent="0.25">
      <c r="A658" s="1" t="s">
        <v>4</v>
      </c>
      <c r="B658" s="49">
        <v>9139</v>
      </c>
      <c r="C658" s="49">
        <f>INDEX('CalFire Financial Consequences'!$M$26:$P$26,INDEX($F$19:$F$34,MATCH(A658,$E$19:$E$34,0)))</f>
        <v>5361.3126300627364</v>
      </c>
    </row>
    <row r="659" spans="1:3" x14ac:dyDescent="0.25">
      <c r="A659" s="1" t="s">
        <v>2</v>
      </c>
      <c r="B659" s="49">
        <v>9190</v>
      </c>
      <c r="C659" s="49">
        <f>INDEX('CalFire Financial Consequences'!$M$26:$P$26,INDEX($F$19:$F$34,MATCH(A659,$E$19:$E$34,0)))</f>
        <v>1013.3938851009249</v>
      </c>
    </row>
    <row r="660" spans="1:3" x14ac:dyDescent="0.25">
      <c r="A660" s="1" t="s">
        <v>2</v>
      </c>
      <c r="B660" s="49">
        <v>9256</v>
      </c>
      <c r="C660" s="49">
        <f>INDEX('CalFire Financial Consequences'!$M$26:$P$26,INDEX($F$19:$F$34,MATCH(A660,$E$19:$E$34,0)))</f>
        <v>1013.3938851009249</v>
      </c>
    </row>
    <row r="661" spans="1:3" x14ac:dyDescent="0.25">
      <c r="A661" s="1" t="s">
        <v>10</v>
      </c>
      <c r="B661" s="49">
        <v>9256</v>
      </c>
      <c r="C661" s="49">
        <f>INDEX('CalFire Financial Consequences'!$M$26:$P$26,INDEX($F$19:$F$34,MATCH(A661,$E$19:$E$34,0)))</f>
        <v>1013.3938851009249</v>
      </c>
    </row>
    <row r="662" spans="1:3" x14ac:dyDescent="0.25">
      <c r="A662" s="1" t="s">
        <v>2</v>
      </c>
      <c r="B662" s="49">
        <v>9258</v>
      </c>
      <c r="C662" s="49">
        <f>INDEX('CalFire Financial Consequences'!$M$26:$P$26,INDEX($F$19:$F$34,MATCH(A662,$E$19:$E$34,0)))</f>
        <v>1013.3938851009249</v>
      </c>
    </row>
    <row r="663" spans="1:3" x14ac:dyDescent="0.25">
      <c r="A663" s="1" t="s">
        <v>13</v>
      </c>
      <c r="B663" s="49">
        <v>9336</v>
      </c>
      <c r="C663" s="49">
        <f>INDEX('CalFire Financial Consequences'!$M$26:$P$26,INDEX($F$19:$F$34,MATCH(A663,$E$19:$E$34,0)))</f>
        <v>5361.3126300627364</v>
      </c>
    </row>
    <row r="664" spans="1:3" x14ac:dyDescent="0.25">
      <c r="A664" s="1" t="s">
        <v>12</v>
      </c>
      <c r="B664" s="49">
        <v>9345</v>
      </c>
      <c r="C664" s="49">
        <f>INDEX('CalFire Financial Consequences'!$M$26:$P$26,INDEX($F$19:$F$34,MATCH(A664,$E$19:$E$34,0)))</f>
        <v>1013.3938851009249</v>
      </c>
    </row>
    <row r="665" spans="1:3" x14ac:dyDescent="0.25">
      <c r="A665" s="1" t="s">
        <v>2</v>
      </c>
      <c r="B665" s="49">
        <v>9408</v>
      </c>
      <c r="C665" s="49">
        <f>INDEX('CalFire Financial Consequences'!$M$26:$P$26,INDEX($F$19:$F$34,MATCH(A665,$E$19:$E$34,0)))</f>
        <v>1013.3938851009249</v>
      </c>
    </row>
    <row r="666" spans="1:3" x14ac:dyDescent="0.25">
      <c r="A666" s="1" t="s">
        <v>2</v>
      </c>
      <c r="B666" s="49">
        <v>9470</v>
      </c>
      <c r="C666" s="49">
        <f>INDEX('CalFire Financial Consequences'!$M$26:$P$26,INDEX($F$19:$F$34,MATCH(A666,$E$19:$E$34,0)))</f>
        <v>1013.3938851009249</v>
      </c>
    </row>
    <row r="667" spans="1:3" x14ac:dyDescent="0.25">
      <c r="A667" s="1" t="s">
        <v>9</v>
      </c>
      <c r="B667" s="49">
        <v>9500</v>
      </c>
      <c r="C667" s="49">
        <f>INDEX('CalFire Financial Consequences'!$M$26:$P$26,INDEX($F$19:$F$34,MATCH(A667,$E$19:$E$34,0)))</f>
        <v>1013.3938851009249</v>
      </c>
    </row>
    <row r="668" spans="1:3" x14ac:dyDescent="0.25">
      <c r="A668" s="1" t="s">
        <v>4</v>
      </c>
      <c r="B668" s="49">
        <v>9563</v>
      </c>
      <c r="C668" s="49">
        <f>INDEX('CalFire Financial Consequences'!$M$26:$P$26,INDEX($F$19:$F$34,MATCH(A668,$E$19:$E$34,0)))</f>
        <v>5361.3126300627364</v>
      </c>
    </row>
    <row r="669" spans="1:3" x14ac:dyDescent="0.25">
      <c r="A669" s="1" t="s">
        <v>2</v>
      </c>
      <c r="B669" s="49">
        <v>9576</v>
      </c>
      <c r="C669" s="49">
        <f>INDEX('CalFire Financial Consequences'!$M$26:$P$26,INDEX($F$19:$F$34,MATCH(A669,$E$19:$E$34,0)))</f>
        <v>1013.3938851009249</v>
      </c>
    </row>
    <row r="670" spans="1:3" x14ac:dyDescent="0.25">
      <c r="A670" s="1" t="s">
        <v>4</v>
      </c>
      <c r="B670" s="49">
        <v>9598</v>
      </c>
      <c r="C670" s="49">
        <f>INDEX('CalFire Financial Consequences'!$M$26:$P$26,INDEX($F$19:$F$34,MATCH(A670,$E$19:$E$34,0)))</f>
        <v>5361.3126300627364</v>
      </c>
    </row>
    <row r="671" spans="1:3" x14ac:dyDescent="0.25">
      <c r="A671" s="1" t="s">
        <v>8</v>
      </c>
      <c r="B671" s="49">
        <v>9610</v>
      </c>
      <c r="C671" s="49">
        <f>INDEX('CalFire Financial Consequences'!$M$26:$P$26,INDEX($F$19:$F$34,MATCH(A671,$E$19:$E$34,0)))</f>
        <v>1013.3938851009249</v>
      </c>
    </row>
    <row r="672" spans="1:3" x14ac:dyDescent="0.25">
      <c r="A672" s="1" t="s">
        <v>2</v>
      </c>
      <c r="B672" s="49">
        <v>9640</v>
      </c>
      <c r="C672" s="49">
        <f>INDEX('CalFire Financial Consequences'!$M$26:$P$26,INDEX($F$19:$F$34,MATCH(A672,$E$19:$E$34,0)))</f>
        <v>1013.3938851009249</v>
      </c>
    </row>
    <row r="673" spans="1:3" x14ac:dyDescent="0.25">
      <c r="A673" s="1" t="s">
        <v>3</v>
      </c>
      <c r="B673" s="49">
        <v>9641</v>
      </c>
      <c r="C673" s="49">
        <f>INDEX('CalFire Financial Consequences'!$M$26:$P$26,INDEX($F$19:$F$34,MATCH(A673,$E$19:$E$34,0)))</f>
        <v>1013.3938851009249</v>
      </c>
    </row>
    <row r="674" spans="1:3" x14ac:dyDescent="0.25">
      <c r="A674" s="1" t="s">
        <v>8</v>
      </c>
      <c r="B674" s="49">
        <v>9782</v>
      </c>
      <c r="C674" s="49">
        <f>INDEX('CalFire Financial Consequences'!$M$26:$P$26,INDEX($F$19:$F$34,MATCH(A674,$E$19:$E$34,0)))</f>
        <v>1013.3938851009249</v>
      </c>
    </row>
    <row r="675" spans="1:3" x14ac:dyDescent="0.25">
      <c r="A675" s="1" t="s">
        <v>12</v>
      </c>
      <c r="B675" s="49">
        <v>9804</v>
      </c>
      <c r="C675" s="49">
        <f>INDEX('CalFire Financial Consequences'!$M$26:$P$26,INDEX($F$19:$F$34,MATCH(A675,$E$19:$E$34,0)))</f>
        <v>1013.3938851009249</v>
      </c>
    </row>
    <row r="676" spans="1:3" x14ac:dyDescent="0.25">
      <c r="A676" s="1" t="s">
        <v>10</v>
      </c>
      <c r="B676" s="49">
        <v>9842</v>
      </c>
      <c r="C676" s="49">
        <f>INDEX('CalFire Financial Consequences'!$M$26:$P$26,INDEX($F$19:$F$34,MATCH(A676,$E$19:$E$34,0)))</f>
        <v>1013.3938851009249</v>
      </c>
    </row>
    <row r="677" spans="1:3" x14ac:dyDescent="0.25">
      <c r="A677" s="1" t="s">
        <v>13</v>
      </c>
      <c r="B677" s="49">
        <v>9844</v>
      </c>
      <c r="C677" s="49">
        <f>INDEX('CalFire Financial Consequences'!$M$26:$P$26,INDEX($F$19:$F$34,MATCH(A677,$E$19:$E$34,0)))</f>
        <v>5361.3126300627364</v>
      </c>
    </row>
    <row r="678" spans="1:3" x14ac:dyDescent="0.25">
      <c r="A678" s="1" t="s">
        <v>5</v>
      </c>
      <c r="B678" s="49">
        <v>9889</v>
      </c>
      <c r="C678" s="49">
        <f>INDEX('CalFire Financial Consequences'!$M$26:$P$26,INDEX($F$19:$F$34,MATCH(A678,$E$19:$E$34,0)))</f>
        <v>1013.3938851009249</v>
      </c>
    </row>
    <row r="679" spans="1:3" x14ac:dyDescent="0.25">
      <c r="A679" s="1" t="s">
        <v>2</v>
      </c>
      <c r="B679" s="49">
        <v>9928</v>
      </c>
      <c r="C679" s="49">
        <f>INDEX('CalFire Financial Consequences'!$M$26:$P$26,INDEX($F$19:$F$34,MATCH(A679,$E$19:$E$34,0)))</f>
        <v>1013.3938851009249</v>
      </c>
    </row>
    <row r="680" spans="1:3" x14ac:dyDescent="0.25">
      <c r="A680" s="1" t="s">
        <v>2</v>
      </c>
      <c r="B680" s="49">
        <v>9983</v>
      </c>
      <c r="C680" s="49">
        <f>INDEX('CalFire Financial Consequences'!$M$26:$P$26,INDEX($F$19:$F$34,MATCH(A680,$E$19:$E$34,0)))</f>
        <v>1013.3938851009249</v>
      </c>
    </row>
    <row r="681" spans="1:3" x14ac:dyDescent="0.25">
      <c r="A681" s="1" t="s">
        <v>12</v>
      </c>
      <c r="B681" s="49">
        <v>10021</v>
      </c>
      <c r="C681" s="49">
        <f>INDEX('CalFire Financial Consequences'!$M$26:$P$26,INDEX($F$19:$F$34,MATCH(A681,$E$19:$E$34,0)))</f>
        <v>1013.3938851009249</v>
      </c>
    </row>
    <row r="682" spans="1:3" x14ac:dyDescent="0.25">
      <c r="A682" s="1" t="s">
        <v>4</v>
      </c>
      <c r="B682" s="49">
        <v>10077</v>
      </c>
      <c r="C682" s="49">
        <f>INDEX('CalFire Financial Consequences'!$M$26:$P$26,INDEX($F$19:$F$34,MATCH(A682,$E$19:$E$34,0)))</f>
        <v>5361.3126300627364</v>
      </c>
    </row>
    <row r="683" spans="1:3" x14ac:dyDescent="0.25">
      <c r="A683" s="1" t="s">
        <v>13</v>
      </c>
      <c r="B683" s="49">
        <v>10105</v>
      </c>
      <c r="C683" s="49">
        <f>INDEX('CalFire Financial Consequences'!$M$26:$P$26,INDEX($F$19:$F$34,MATCH(A683,$E$19:$E$34,0)))</f>
        <v>5361.3126300627364</v>
      </c>
    </row>
    <row r="684" spans="1:3" x14ac:dyDescent="0.25">
      <c r="A684" s="1" t="s">
        <v>9</v>
      </c>
      <c r="B684" s="49">
        <v>10196</v>
      </c>
      <c r="C684" s="49">
        <f>INDEX('CalFire Financial Consequences'!$M$26:$P$26,INDEX($F$19:$F$34,MATCH(A684,$E$19:$E$34,0)))</f>
        <v>1013.3938851009249</v>
      </c>
    </row>
    <row r="685" spans="1:3" x14ac:dyDescent="0.25">
      <c r="A685" s="1" t="s">
        <v>4</v>
      </c>
      <c r="B685" s="49">
        <v>10231</v>
      </c>
      <c r="C685" s="49">
        <f>INDEX('CalFire Financial Consequences'!$M$26:$P$26,INDEX($F$19:$F$34,MATCH(A685,$E$19:$E$34,0)))</f>
        <v>5361.3126300627364</v>
      </c>
    </row>
    <row r="686" spans="1:3" x14ac:dyDescent="0.25">
      <c r="A686" s="1" t="s">
        <v>2</v>
      </c>
      <c r="B686" s="49">
        <v>10243</v>
      </c>
      <c r="C686" s="49">
        <f>INDEX('CalFire Financial Consequences'!$M$26:$P$26,INDEX($F$19:$F$34,MATCH(A686,$E$19:$E$34,0)))</f>
        <v>1013.3938851009249</v>
      </c>
    </row>
    <row r="687" spans="1:3" x14ac:dyDescent="0.25">
      <c r="A687" s="1" t="s">
        <v>2</v>
      </c>
      <c r="B687" s="49">
        <v>10252</v>
      </c>
      <c r="C687" s="49">
        <f>INDEX('CalFire Financial Consequences'!$M$26:$P$26,INDEX($F$19:$F$34,MATCH(A687,$E$19:$E$34,0)))</f>
        <v>1013.3938851009249</v>
      </c>
    </row>
    <row r="688" spans="1:3" x14ac:dyDescent="0.25">
      <c r="A688" s="1" t="s">
        <v>2</v>
      </c>
      <c r="B688" s="49">
        <v>10253</v>
      </c>
      <c r="C688" s="49">
        <f>INDEX('CalFire Financial Consequences'!$M$26:$P$26,INDEX($F$19:$F$34,MATCH(A688,$E$19:$E$34,0)))</f>
        <v>1013.3938851009249</v>
      </c>
    </row>
    <row r="689" spans="1:3" x14ac:dyDescent="0.25">
      <c r="A689" s="1" t="s">
        <v>3</v>
      </c>
      <c r="B689" s="49">
        <v>10272</v>
      </c>
      <c r="C689" s="49">
        <f>INDEX('CalFire Financial Consequences'!$M$26:$P$26,INDEX($F$19:$F$34,MATCH(A689,$E$19:$E$34,0)))</f>
        <v>1013.3938851009249</v>
      </c>
    </row>
    <row r="690" spans="1:3" x14ac:dyDescent="0.25">
      <c r="A690" s="1" t="s">
        <v>6</v>
      </c>
      <c r="B690" s="49">
        <v>10337</v>
      </c>
      <c r="C690" s="49">
        <f>INDEX('CalFire Financial Consequences'!$M$26:$P$26,INDEX($F$19:$F$34,MATCH(A690,$E$19:$E$34,0)))</f>
        <v>27732.611609173346</v>
      </c>
    </row>
    <row r="691" spans="1:3" x14ac:dyDescent="0.25">
      <c r="A691" s="1" t="s">
        <v>3</v>
      </c>
      <c r="B691" s="49">
        <v>10355</v>
      </c>
      <c r="C691" s="49">
        <f>INDEX('CalFire Financial Consequences'!$M$26:$P$26,INDEX($F$19:$F$34,MATCH(A691,$E$19:$E$34,0)))</f>
        <v>1013.3938851009249</v>
      </c>
    </row>
    <row r="692" spans="1:3" x14ac:dyDescent="0.25">
      <c r="A692" s="1" t="s">
        <v>2</v>
      </c>
      <c r="B692" s="49">
        <v>10366</v>
      </c>
      <c r="C692" s="49">
        <f>INDEX('CalFire Financial Consequences'!$M$26:$P$26,INDEX($F$19:$F$34,MATCH(A692,$E$19:$E$34,0)))</f>
        <v>1013.3938851009249</v>
      </c>
    </row>
    <row r="693" spans="1:3" x14ac:dyDescent="0.25">
      <c r="A693" s="1" t="s">
        <v>4</v>
      </c>
      <c r="B693" s="49">
        <v>10427</v>
      </c>
      <c r="C693" s="49">
        <f>INDEX('CalFire Financial Consequences'!$M$26:$P$26,INDEX($F$19:$F$34,MATCH(A693,$E$19:$E$34,0)))</f>
        <v>5361.3126300627364</v>
      </c>
    </row>
    <row r="694" spans="1:3" x14ac:dyDescent="0.25">
      <c r="A694" s="1" t="s">
        <v>2</v>
      </c>
      <c r="B694" s="49">
        <v>10499</v>
      </c>
      <c r="C694" s="49">
        <f>INDEX('CalFire Financial Consequences'!$M$26:$P$26,INDEX($F$19:$F$34,MATCH(A694,$E$19:$E$34,0)))</f>
        <v>1013.3938851009249</v>
      </c>
    </row>
    <row r="695" spans="1:3" x14ac:dyDescent="0.25">
      <c r="A695" s="1" t="s">
        <v>2</v>
      </c>
      <c r="B695" s="49">
        <v>10528</v>
      </c>
      <c r="C695" s="49">
        <f>INDEX('CalFire Financial Consequences'!$M$26:$P$26,INDEX($F$19:$F$34,MATCH(A695,$E$19:$E$34,0)))</f>
        <v>1013.3938851009249</v>
      </c>
    </row>
    <row r="696" spans="1:3" x14ac:dyDescent="0.25">
      <c r="A696" s="1" t="s">
        <v>2</v>
      </c>
      <c r="B696" s="49">
        <v>10594</v>
      </c>
      <c r="C696" s="49">
        <f>INDEX('CalFire Financial Consequences'!$M$26:$P$26,INDEX($F$19:$F$34,MATCH(A696,$E$19:$E$34,0)))</f>
        <v>1013.3938851009249</v>
      </c>
    </row>
    <row r="697" spans="1:3" x14ac:dyDescent="0.25">
      <c r="A697" s="1" t="s">
        <v>8</v>
      </c>
      <c r="B697" s="49">
        <v>10678</v>
      </c>
      <c r="C697" s="49">
        <f>INDEX('CalFire Financial Consequences'!$M$26:$P$26,INDEX($F$19:$F$34,MATCH(A697,$E$19:$E$34,0)))</f>
        <v>1013.3938851009249</v>
      </c>
    </row>
    <row r="698" spans="1:3" x14ac:dyDescent="0.25">
      <c r="A698" s="1" t="s">
        <v>2</v>
      </c>
      <c r="B698" s="49">
        <v>10710</v>
      </c>
      <c r="C698" s="49">
        <f>INDEX('CalFire Financial Consequences'!$M$26:$P$26,INDEX($F$19:$F$34,MATCH(A698,$E$19:$E$34,0)))</f>
        <v>1013.3938851009249</v>
      </c>
    </row>
    <row r="699" spans="1:3" x14ac:dyDescent="0.25">
      <c r="A699" s="1" t="s">
        <v>12</v>
      </c>
      <c r="B699" s="49">
        <v>10794</v>
      </c>
      <c r="C699" s="49">
        <f>INDEX('CalFire Financial Consequences'!$M$26:$P$26,INDEX($F$19:$F$34,MATCH(A699,$E$19:$E$34,0)))</f>
        <v>1013.3938851009249</v>
      </c>
    </row>
    <row r="700" spans="1:3" x14ac:dyDescent="0.25">
      <c r="A700" s="1" t="s">
        <v>5</v>
      </c>
      <c r="B700" s="49">
        <v>10815</v>
      </c>
      <c r="C700" s="49">
        <f>INDEX('CalFire Financial Consequences'!$M$26:$P$26,INDEX($F$19:$F$34,MATCH(A700,$E$19:$E$34,0)))</f>
        <v>1013.3938851009249</v>
      </c>
    </row>
    <row r="701" spans="1:3" x14ac:dyDescent="0.25">
      <c r="A701" s="1" t="s">
        <v>2</v>
      </c>
      <c r="B701" s="49">
        <v>10828</v>
      </c>
      <c r="C701" s="49">
        <f>INDEX('CalFire Financial Consequences'!$M$26:$P$26,INDEX($F$19:$F$34,MATCH(A701,$E$19:$E$34,0)))</f>
        <v>1013.3938851009249</v>
      </c>
    </row>
    <row r="702" spans="1:3" x14ac:dyDescent="0.25">
      <c r="A702" s="1" t="s">
        <v>2</v>
      </c>
      <c r="B702" s="49">
        <v>10899</v>
      </c>
      <c r="C702" s="49">
        <f>INDEX('CalFire Financial Consequences'!$M$26:$P$26,INDEX($F$19:$F$34,MATCH(A702,$E$19:$E$34,0)))</f>
        <v>1013.3938851009249</v>
      </c>
    </row>
    <row r="703" spans="1:3" x14ac:dyDescent="0.25">
      <c r="A703" s="1" t="s">
        <v>2</v>
      </c>
      <c r="B703" s="49">
        <v>10944</v>
      </c>
      <c r="C703" s="49">
        <f>INDEX('CalFire Financial Consequences'!$M$26:$P$26,INDEX($F$19:$F$34,MATCH(A703,$E$19:$E$34,0)))</f>
        <v>1013.3938851009249</v>
      </c>
    </row>
    <row r="704" spans="1:3" x14ac:dyDescent="0.25">
      <c r="A704" s="1" t="s">
        <v>12</v>
      </c>
      <c r="B704" s="49">
        <v>10987</v>
      </c>
      <c r="C704" s="49">
        <f>INDEX('CalFire Financial Consequences'!$M$26:$P$26,INDEX($F$19:$F$34,MATCH(A704,$E$19:$E$34,0)))</f>
        <v>1013.3938851009249</v>
      </c>
    </row>
    <row r="705" spans="1:3" x14ac:dyDescent="0.25">
      <c r="A705" s="1" t="s">
        <v>2</v>
      </c>
      <c r="B705" s="49">
        <v>11012</v>
      </c>
      <c r="C705" s="49">
        <f>INDEX('CalFire Financial Consequences'!$M$26:$P$26,INDEX($F$19:$F$34,MATCH(A705,$E$19:$E$34,0)))</f>
        <v>1013.3938851009249</v>
      </c>
    </row>
    <row r="706" spans="1:3" x14ac:dyDescent="0.25">
      <c r="A706" s="1" t="s">
        <v>13</v>
      </c>
      <c r="B706" s="49">
        <v>11047</v>
      </c>
      <c r="C706" s="49">
        <f>INDEX('CalFire Financial Consequences'!$M$26:$P$26,INDEX($F$19:$F$34,MATCH(A706,$E$19:$E$34,0)))</f>
        <v>5361.3126300627364</v>
      </c>
    </row>
    <row r="707" spans="1:3" x14ac:dyDescent="0.25">
      <c r="A707" s="1" t="s">
        <v>2</v>
      </c>
      <c r="B707" s="49">
        <v>11207</v>
      </c>
      <c r="C707" s="49">
        <f>INDEX('CalFire Financial Consequences'!$M$26:$P$26,INDEX($F$19:$F$34,MATCH(A707,$E$19:$E$34,0)))</f>
        <v>1013.3938851009249</v>
      </c>
    </row>
    <row r="708" spans="1:3" x14ac:dyDescent="0.25">
      <c r="A708" s="1" t="s">
        <v>2</v>
      </c>
      <c r="B708" s="49">
        <v>11253</v>
      </c>
      <c r="C708" s="49">
        <f>INDEX('CalFire Financial Consequences'!$M$26:$P$26,INDEX($F$19:$F$34,MATCH(A708,$E$19:$E$34,0)))</f>
        <v>1013.3938851009249</v>
      </c>
    </row>
    <row r="709" spans="1:3" x14ac:dyDescent="0.25">
      <c r="A709" s="1" t="s">
        <v>2</v>
      </c>
      <c r="B709" s="49">
        <v>11424</v>
      </c>
      <c r="C709" s="49">
        <f>INDEX('CalFire Financial Consequences'!$M$26:$P$26,INDEX($F$19:$F$34,MATCH(A709,$E$19:$E$34,0)))</f>
        <v>1013.3938851009249</v>
      </c>
    </row>
    <row r="710" spans="1:3" x14ac:dyDescent="0.25">
      <c r="A710" s="1" t="s">
        <v>8</v>
      </c>
      <c r="B710" s="49">
        <v>11466</v>
      </c>
      <c r="C710" s="49">
        <f>INDEX('CalFire Financial Consequences'!$M$26:$P$26,INDEX($F$19:$F$34,MATCH(A710,$E$19:$E$34,0)))</f>
        <v>1013.3938851009249</v>
      </c>
    </row>
    <row r="711" spans="1:3" x14ac:dyDescent="0.25">
      <c r="A711" s="1" t="s">
        <v>13</v>
      </c>
      <c r="B711" s="49">
        <v>11531</v>
      </c>
      <c r="C711" s="49">
        <f>INDEX('CalFire Financial Consequences'!$M$26:$P$26,INDEX($F$19:$F$34,MATCH(A711,$E$19:$E$34,0)))</f>
        <v>5361.3126300627364</v>
      </c>
    </row>
    <row r="712" spans="1:3" x14ac:dyDescent="0.25">
      <c r="A712" s="1" t="s">
        <v>5</v>
      </c>
      <c r="B712" s="49">
        <v>11590</v>
      </c>
      <c r="C712" s="49">
        <f>INDEX('CalFire Financial Consequences'!$M$26:$P$26,INDEX($F$19:$F$34,MATCH(A712,$E$19:$E$34,0)))</f>
        <v>1013.3938851009249</v>
      </c>
    </row>
    <row r="713" spans="1:3" x14ac:dyDescent="0.25">
      <c r="A713" s="1" t="s">
        <v>2</v>
      </c>
      <c r="B713" s="49">
        <v>11617</v>
      </c>
      <c r="C713" s="49">
        <f>INDEX('CalFire Financial Consequences'!$M$26:$P$26,INDEX($F$19:$F$34,MATCH(A713,$E$19:$E$34,0)))</f>
        <v>1013.3938851009249</v>
      </c>
    </row>
    <row r="714" spans="1:3" x14ac:dyDescent="0.25">
      <c r="A714" s="1" t="s">
        <v>4</v>
      </c>
      <c r="B714" s="49">
        <v>11655</v>
      </c>
      <c r="C714" s="49">
        <f>INDEX('CalFire Financial Consequences'!$M$26:$P$26,INDEX($F$19:$F$34,MATCH(A714,$E$19:$E$34,0)))</f>
        <v>5361.3126300627364</v>
      </c>
    </row>
    <row r="715" spans="1:3" x14ac:dyDescent="0.25">
      <c r="A715" s="1" t="s">
        <v>2</v>
      </c>
      <c r="B715" s="49">
        <v>11743</v>
      </c>
      <c r="C715" s="49">
        <f>INDEX('CalFire Financial Consequences'!$M$26:$P$26,INDEX($F$19:$F$34,MATCH(A715,$E$19:$E$34,0)))</f>
        <v>1013.3938851009249</v>
      </c>
    </row>
    <row r="716" spans="1:3" x14ac:dyDescent="0.25">
      <c r="A716" s="1" t="s">
        <v>8</v>
      </c>
      <c r="B716" s="49">
        <v>11792</v>
      </c>
      <c r="C716" s="49">
        <f>INDEX('CalFire Financial Consequences'!$M$26:$P$26,INDEX($F$19:$F$34,MATCH(A716,$E$19:$E$34,0)))</f>
        <v>1013.3938851009249</v>
      </c>
    </row>
    <row r="717" spans="1:3" x14ac:dyDescent="0.25">
      <c r="A717" s="1" t="s">
        <v>10</v>
      </c>
      <c r="B717" s="49">
        <v>11812</v>
      </c>
      <c r="C717" s="49">
        <f>INDEX('CalFire Financial Consequences'!$M$26:$P$26,INDEX($F$19:$F$34,MATCH(A717,$E$19:$E$34,0)))</f>
        <v>1013.3938851009249</v>
      </c>
    </row>
    <row r="718" spans="1:3" x14ac:dyDescent="0.25">
      <c r="A718" s="1" t="s">
        <v>2</v>
      </c>
      <c r="B718" s="49">
        <v>11817</v>
      </c>
      <c r="C718" s="49">
        <f>INDEX('CalFire Financial Consequences'!$M$26:$P$26,INDEX($F$19:$F$34,MATCH(A718,$E$19:$E$34,0)))</f>
        <v>1013.3938851009249</v>
      </c>
    </row>
    <row r="719" spans="1:3" x14ac:dyDescent="0.25">
      <c r="A719" s="1" t="s">
        <v>4</v>
      </c>
      <c r="B719" s="49">
        <v>11900</v>
      </c>
      <c r="C719" s="49">
        <f>INDEX('CalFire Financial Consequences'!$M$26:$P$26,INDEX($F$19:$F$34,MATCH(A719,$E$19:$E$34,0)))</f>
        <v>5361.3126300627364</v>
      </c>
    </row>
    <row r="720" spans="1:3" x14ac:dyDescent="0.25">
      <c r="A720" s="1" t="s">
        <v>2</v>
      </c>
      <c r="B720" s="49">
        <v>11914</v>
      </c>
      <c r="C720" s="49">
        <f>INDEX('CalFire Financial Consequences'!$M$26:$P$26,INDEX($F$19:$F$34,MATCH(A720,$E$19:$E$34,0)))</f>
        <v>1013.3938851009249</v>
      </c>
    </row>
    <row r="721" spans="1:3" x14ac:dyDescent="0.25">
      <c r="A721" s="1" t="s">
        <v>2</v>
      </c>
      <c r="B721" s="49">
        <v>11924</v>
      </c>
      <c r="C721" s="49">
        <f>INDEX('CalFire Financial Consequences'!$M$26:$P$26,INDEX($F$19:$F$34,MATCH(A721,$E$19:$E$34,0)))</f>
        <v>1013.3938851009249</v>
      </c>
    </row>
    <row r="722" spans="1:3" x14ac:dyDescent="0.25">
      <c r="A722" s="1" t="s">
        <v>4</v>
      </c>
      <c r="B722" s="49">
        <v>12000</v>
      </c>
      <c r="C722" s="49">
        <f>INDEX('CalFire Financial Consequences'!$M$26:$P$26,INDEX($F$19:$F$34,MATCH(A722,$E$19:$E$34,0)))</f>
        <v>5361.3126300627364</v>
      </c>
    </row>
    <row r="723" spans="1:3" x14ac:dyDescent="0.25">
      <c r="A723" s="1" t="s">
        <v>5</v>
      </c>
      <c r="B723" s="49">
        <v>12105</v>
      </c>
      <c r="C723" s="49">
        <f>INDEX('CalFire Financial Consequences'!$M$26:$P$26,INDEX($F$19:$F$34,MATCH(A723,$E$19:$E$34,0)))</f>
        <v>1013.3938851009249</v>
      </c>
    </row>
    <row r="724" spans="1:3" x14ac:dyDescent="0.25">
      <c r="A724" s="1" t="s">
        <v>2</v>
      </c>
      <c r="B724" s="49">
        <v>12144</v>
      </c>
      <c r="C724" s="49">
        <f>INDEX('CalFire Financial Consequences'!$M$26:$P$26,INDEX($F$19:$F$34,MATCH(A724,$E$19:$E$34,0)))</f>
        <v>1013.3938851009249</v>
      </c>
    </row>
    <row r="725" spans="1:3" x14ac:dyDescent="0.25">
      <c r="A725" s="1" t="s">
        <v>2</v>
      </c>
      <c r="B725" s="49">
        <v>12221</v>
      </c>
      <c r="C725" s="49">
        <f>INDEX('CalFire Financial Consequences'!$M$26:$P$26,INDEX($F$19:$F$34,MATCH(A725,$E$19:$E$34,0)))</f>
        <v>1013.3938851009249</v>
      </c>
    </row>
    <row r="726" spans="1:3" x14ac:dyDescent="0.25">
      <c r="A726" s="1" t="s">
        <v>4</v>
      </c>
      <c r="B726" s="49">
        <v>12250</v>
      </c>
      <c r="C726" s="49">
        <f>INDEX('CalFire Financial Consequences'!$M$26:$P$26,INDEX($F$19:$F$34,MATCH(A726,$E$19:$E$34,0)))</f>
        <v>5361.3126300627364</v>
      </c>
    </row>
    <row r="727" spans="1:3" x14ac:dyDescent="0.25">
      <c r="A727" s="1" t="s">
        <v>2</v>
      </c>
      <c r="B727" s="49">
        <v>12268</v>
      </c>
      <c r="C727" s="49">
        <f>INDEX('CalFire Financial Consequences'!$M$26:$P$26,INDEX($F$19:$F$34,MATCH(A727,$E$19:$E$34,0)))</f>
        <v>1013.3938851009249</v>
      </c>
    </row>
    <row r="728" spans="1:3" x14ac:dyDescent="0.25">
      <c r="A728" s="1" t="s">
        <v>3</v>
      </c>
      <c r="B728" s="49">
        <v>12323</v>
      </c>
      <c r="C728" s="49">
        <f>INDEX('CalFire Financial Consequences'!$M$26:$P$26,INDEX($F$19:$F$34,MATCH(A728,$E$19:$E$34,0)))</f>
        <v>1013.3938851009249</v>
      </c>
    </row>
    <row r="729" spans="1:3" x14ac:dyDescent="0.25">
      <c r="A729" s="1" t="s">
        <v>8</v>
      </c>
      <c r="B729" s="49">
        <v>12330</v>
      </c>
      <c r="C729" s="49">
        <f>INDEX('CalFire Financial Consequences'!$M$26:$P$26,INDEX($F$19:$F$34,MATCH(A729,$E$19:$E$34,0)))</f>
        <v>1013.3938851009249</v>
      </c>
    </row>
    <row r="730" spans="1:3" x14ac:dyDescent="0.25">
      <c r="A730" s="1" t="s">
        <v>4</v>
      </c>
      <c r="B730" s="49">
        <v>12343</v>
      </c>
      <c r="C730" s="49">
        <f>INDEX('CalFire Financial Consequences'!$M$26:$P$26,INDEX($F$19:$F$34,MATCH(A730,$E$19:$E$34,0)))</f>
        <v>5361.3126300627364</v>
      </c>
    </row>
    <row r="731" spans="1:3" x14ac:dyDescent="0.25">
      <c r="A731" s="1" t="s">
        <v>4</v>
      </c>
      <c r="B731" s="49">
        <v>12376</v>
      </c>
      <c r="C731" s="49">
        <f>INDEX('CalFire Financial Consequences'!$M$26:$P$26,INDEX($F$19:$F$34,MATCH(A731,$E$19:$E$34,0)))</f>
        <v>5361.3126300627364</v>
      </c>
    </row>
    <row r="732" spans="1:3" x14ac:dyDescent="0.25">
      <c r="A732" s="1" t="s">
        <v>2</v>
      </c>
      <c r="B732" s="49">
        <v>12467</v>
      </c>
      <c r="C732" s="49">
        <f>INDEX('CalFire Financial Consequences'!$M$26:$P$26,INDEX($F$19:$F$34,MATCH(A732,$E$19:$E$34,0)))</f>
        <v>1013.3938851009249</v>
      </c>
    </row>
    <row r="733" spans="1:3" x14ac:dyDescent="0.25">
      <c r="A733" s="1" t="s">
        <v>10</v>
      </c>
      <c r="B733" s="49">
        <v>12496</v>
      </c>
      <c r="C733" s="49">
        <f>INDEX('CalFire Financial Consequences'!$M$26:$P$26,INDEX($F$19:$F$34,MATCH(A733,$E$19:$E$34,0)))</f>
        <v>1013.3938851009249</v>
      </c>
    </row>
    <row r="734" spans="1:3" x14ac:dyDescent="0.25">
      <c r="A734" s="1" t="s">
        <v>4</v>
      </c>
      <c r="B734" s="49">
        <v>12550</v>
      </c>
      <c r="C734" s="49">
        <f>INDEX('CalFire Financial Consequences'!$M$26:$P$26,INDEX($F$19:$F$34,MATCH(A734,$E$19:$E$34,0)))</f>
        <v>5361.3126300627364</v>
      </c>
    </row>
    <row r="735" spans="1:3" x14ac:dyDescent="0.25">
      <c r="A735" s="1" t="s">
        <v>13</v>
      </c>
      <c r="B735" s="49">
        <v>12570</v>
      </c>
      <c r="C735" s="49">
        <f>INDEX('CalFire Financial Consequences'!$M$26:$P$26,INDEX($F$19:$F$34,MATCH(A735,$E$19:$E$34,0)))</f>
        <v>5361.3126300627364</v>
      </c>
    </row>
    <row r="736" spans="1:3" x14ac:dyDescent="0.25">
      <c r="A736" s="1" t="s">
        <v>3</v>
      </c>
      <c r="B736" s="49">
        <v>12649</v>
      </c>
      <c r="C736" s="49">
        <f>INDEX('CalFire Financial Consequences'!$M$26:$P$26,INDEX($F$19:$F$34,MATCH(A736,$E$19:$E$34,0)))</f>
        <v>1013.3938851009249</v>
      </c>
    </row>
    <row r="737" spans="1:3" x14ac:dyDescent="0.25">
      <c r="A737" s="1" t="s">
        <v>2</v>
      </c>
      <c r="B737" s="49">
        <v>12650</v>
      </c>
      <c r="C737" s="49">
        <f>INDEX('CalFire Financial Consequences'!$M$26:$P$26,INDEX($F$19:$F$34,MATCH(A737,$E$19:$E$34,0)))</f>
        <v>1013.3938851009249</v>
      </c>
    </row>
    <row r="738" spans="1:3" x14ac:dyDescent="0.25">
      <c r="A738" s="1" t="s">
        <v>3</v>
      </c>
      <c r="B738" s="49">
        <v>12718</v>
      </c>
      <c r="C738" s="49">
        <f>INDEX('CalFire Financial Consequences'!$M$26:$P$26,INDEX($F$19:$F$34,MATCH(A738,$E$19:$E$34,0)))</f>
        <v>1013.3938851009249</v>
      </c>
    </row>
    <row r="739" spans="1:3" x14ac:dyDescent="0.25">
      <c r="A739" s="1" t="s">
        <v>4</v>
      </c>
      <c r="B739" s="49">
        <v>12780</v>
      </c>
      <c r="C739" s="49">
        <f>INDEX('CalFire Financial Consequences'!$M$26:$P$26,INDEX($F$19:$F$34,MATCH(A739,$E$19:$E$34,0)))</f>
        <v>5361.3126300627364</v>
      </c>
    </row>
    <row r="740" spans="1:3" x14ac:dyDescent="0.25">
      <c r="A740" s="1" t="s">
        <v>2</v>
      </c>
      <c r="B740" s="49">
        <v>12815</v>
      </c>
      <c r="C740" s="49">
        <f>INDEX('CalFire Financial Consequences'!$M$26:$P$26,INDEX($F$19:$F$34,MATCH(A740,$E$19:$E$34,0)))</f>
        <v>1013.3938851009249</v>
      </c>
    </row>
    <row r="741" spans="1:3" x14ac:dyDescent="0.25">
      <c r="A741" s="1" t="s">
        <v>12</v>
      </c>
      <c r="B741" s="49">
        <v>12825</v>
      </c>
      <c r="C741" s="49">
        <f>INDEX('CalFire Financial Consequences'!$M$26:$P$26,INDEX($F$19:$F$34,MATCH(A741,$E$19:$E$34,0)))</f>
        <v>1013.3938851009249</v>
      </c>
    </row>
    <row r="742" spans="1:3" x14ac:dyDescent="0.25">
      <c r="A742" s="1" t="s">
        <v>4</v>
      </c>
      <c r="B742" s="49">
        <v>12864</v>
      </c>
      <c r="C742" s="49">
        <f>INDEX('CalFire Financial Consequences'!$M$26:$P$26,INDEX($F$19:$F$34,MATCH(A742,$E$19:$E$34,0)))</f>
        <v>5361.3126300627364</v>
      </c>
    </row>
    <row r="743" spans="1:3" x14ac:dyDescent="0.25">
      <c r="A743" s="1" t="s">
        <v>2</v>
      </c>
      <c r="B743" s="49">
        <v>12896</v>
      </c>
      <c r="C743" s="49">
        <f>INDEX('CalFire Financial Consequences'!$M$26:$P$26,INDEX($F$19:$F$34,MATCH(A743,$E$19:$E$34,0)))</f>
        <v>1013.3938851009249</v>
      </c>
    </row>
    <row r="744" spans="1:3" x14ac:dyDescent="0.25">
      <c r="A744" s="1" t="s">
        <v>4</v>
      </c>
      <c r="B744" s="49">
        <v>12905</v>
      </c>
      <c r="C744" s="49">
        <f>INDEX('CalFire Financial Consequences'!$M$26:$P$26,INDEX($F$19:$F$34,MATCH(A744,$E$19:$E$34,0)))</f>
        <v>5361.3126300627364</v>
      </c>
    </row>
    <row r="745" spans="1:3" x14ac:dyDescent="0.25">
      <c r="A745" s="1" t="s">
        <v>2</v>
      </c>
      <c r="B745" s="49">
        <v>13027</v>
      </c>
      <c r="C745" s="49">
        <f>INDEX('CalFire Financial Consequences'!$M$26:$P$26,INDEX($F$19:$F$34,MATCH(A745,$E$19:$E$34,0)))</f>
        <v>1013.3938851009249</v>
      </c>
    </row>
    <row r="746" spans="1:3" x14ac:dyDescent="0.25">
      <c r="A746" s="1" t="s">
        <v>2</v>
      </c>
      <c r="B746" s="49">
        <v>13197</v>
      </c>
      <c r="C746" s="49">
        <f>INDEX('CalFire Financial Consequences'!$M$26:$P$26,INDEX($F$19:$F$34,MATCH(A746,$E$19:$E$34,0)))</f>
        <v>1013.3938851009249</v>
      </c>
    </row>
    <row r="747" spans="1:3" x14ac:dyDescent="0.25">
      <c r="A747" s="1" t="s">
        <v>12</v>
      </c>
      <c r="B747" s="49">
        <v>13198</v>
      </c>
      <c r="C747" s="49">
        <f>INDEX('CalFire Financial Consequences'!$M$26:$P$26,INDEX($F$19:$F$34,MATCH(A747,$E$19:$E$34,0)))</f>
        <v>1013.3938851009249</v>
      </c>
    </row>
    <row r="748" spans="1:3" x14ac:dyDescent="0.25">
      <c r="A748" s="1" t="s">
        <v>2</v>
      </c>
      <c r="B748" s="49">
        <v>13223</v>
      </c>
      <c r="C748" s="49">
        <f>INDEX('CalFire Financial Consequences'!$M$26:$P$26,INDEX($F$19:$F$34,MATCH(A748,$E$19:$E$34,0)))</f>
        <v>1013.3938851009249</v>
      </c>
    </row>
    <row r="749" spans="1:3" x14ac:dyDescent="0.25">
      <c r="A749" s="1" t="s">
        <v>2</v>
      </c>
      <c r="B749" s="49">
        <v>13240</v>
      </c>
      <c r="C749" s="49">
        <f>INDEX('CalFire Financial Consequences'!$M$26:$P$26,INDEX($F$19:$F$34,MATCH(A749,$E$19:$E$34,0)))</f>
        <v>1013.3938851009249</v>
      </c>
    </row>
    <row r="750" spans="1:3" x14ac:dyDescent="0.25">
      <c r="A750" s="1" t="s">
        <v>9</v>
      </c>
      <c r="B750" s="49">
        <v>13374</v>
      </c>
      <c r="C750" s="49">
        <f>INDEX('CalFire Financial Consequences'!$M$26:$P$26,INDEX($F$19:$F$34,MATCH(A750,$E$19:$E$34,0)))</f>
        <v>1013.3938851009249</v>
      </c>
    </row>
    <row r="751" spans="1:3" x14ac:dyDescent="0.25">
      <c r="A751" s="1" t="s">
        <v>2</v>
      </c>
      <c r="B751" s="49">
        <v>13380</v>
      </c>
      <c r="C751" s="49">
        <f>INDEX('CalFire Financial Consequences'!$M$26:$P$26,INDEX($F$19:$F$34,MATCH(A751,$E$19:$E$34,0)))</f>
        <v>1013.3938851009249</v>
      </c>
    </row>
    <row r="752" spans="1:3" x14ac:dyDescent="0.25">
      <c r="A752" s="1" t="s">
        <v>10</v>
      </c>
      <c r="B752" s="49">
        <v>13391</v>
      </c>
      <c r="C752" s="49">
        <f>INDEX('CalFire Financial Consequences'!$M$26:$P$26,INDEX($F$19:$F$34,MATCH(A752,$E$19:$E$34,0)))</f>
        <v>1013.3938851009249</v>
      </c>
    </row>
    <row r="753" spans="1:3" x14ac:dyDescent="0.25">
      <c r="A753" s="1" t="s">
        <v>12</v>
      </c>
      <c r="B753" s="49">
        <v>13400</v>
      </c>
      <c r="C753" s="49">
        <f>INDEX('CalFire Financial Consequences'!$M$26:$P$26,INDEX($F$19:$F$34,MATCH(A753,$E$19:$E$34,0)))</f>
        <v>1013.3938851009249</v>
      </c>
    </row>
    <row r="754" spans="1:3" x14ac:dyDescent="0.25">
      <c r="A754" s="1" t="s">
        <v>2</v>
      </c>
      <c r="B754" s="49">
        <v>13433</v>
      </c>
      <c r="C754" s="49">
        <f>INDEX('CalFire Financial Consequences'!$M$26:$P$26,INDEX($F$19:$F$34,MATCH(A754,$E$19:$E$34,0)))</f>
        <v>1013.3938851009249</v>
      </c>
    </row>
    <row r="755" spans="1:3" x14ac:dyDescent="0.25">
      <c r="A755" s="1" t="s">
        <v>2</v>
      </c>
      <c r="B755" s="49">
        <v>13518</v>
      </c>
      <c r="C755" s="49">
        <f>INDEX('CalFire Financial Consequences'!$M$26:$P$26,INDEX($F$19:$F$34,MATCH(A755,$E$19:$E$34,0)))</f>
        <v>1013.3938851009249</v>
      </c>
    </row>
    <row r="756" spans="1:3" x14ac:dyDescent="0.25">
      <c r="A756" s="1" t="s">
        <v>9</v>
      </c>
      <c r="B756" s="49">
        <v>13548</v>
      </c>
      <c r="C756" s="49">
        <f>INDEX('CalFire Financial Consequences'!$M$26:$P$26,INDEX($F$19:$F$34,MATCH(A756,$E$19:$E$34,0)))</f>
        <v>1013.3938851009249</v>
      </c>
    </row>
    <row r="757" spans="1:3" x14ac:dyDescent="0.25">
      <c r="A757" s="1" t="s">
        <v>5</v>
      </c>
      <c r="B757" s="49">
        <v>13560</v>
      </c>
      <c r="C757" s="49">
        <f>INDEX('CalFire Financial Consequences'!$M$26:$P$26,INDEX($F$19:$F$34,MATCH(A757,$E$19:$E$34,0)))</f>
        <v>1013.3938851009249</v>
      </c>
    </row>
    <row r="758" spans="1:3" x14ac:dyDescent="0.25">
      <c r="A758" s="1" t="s">
        <v>2</v>
      </c>
      <c r="B758" s="49">
        <v>13636</v>
      </c>
      <c r="C758" s="49">
        <f>INDEX('CalFire Financial Consequences'!$M$26:$P$26,INDEX($F$19:$F$34,MATCH(A758,$E$19:$E$34,0)))</f>
        <v>1013.3938851009249</v>
      </c>
    </row>
    <row r="759" spans="1:3" x14ac:dyDescent="0.25">
      <c r="A759" s="1" t="s">
        <v>8</v>
      </c>
      <c r="B759" s="49">
        <v>13704</v>
      </c>
      <c r="C759" s="49">
        <f>INDEX('CalFire Financial Consequences'!$M$26:$P$26,INDEX($F$19:$F$34,MATCH(A759,$E$19:$E$34,0)))</f>
        <v>1013.3938851009249</v>
      </c>
    </row>
    <row r="760" spans="1:3" x14ac:dyDescent="0.25">
      <c r="A760" s="1" t="s">
        <v>2</v>
      </c>
      <c r="B760" s="49">
        <v>13777</v>
      </c>
      <c r="C760" s="49">
        <f>INDEX('CalFire Financial Consequences'!$M$26:$P$26,INDEX($F$19:$F$34,MATCH(A760,$E$19:$E$34,0)))</f>
        <v>1013.3938851009249</v>
      </c>
    </row>
    <row r="761" spans="1:3" x14ac:dyDescent="0.25">
      <c r="A761" s="1" t="s">
        <v>2</v>
      </c>
      <c r="B761" s="49">
        <v>13813</v>
      </c>
      <c r="C761" s="49">
        <f>INDEX('CalFire Financial Consequences'!$M$26:$P$26,INDEX($F$19:$F$34,MATCH(A761,$E$19:$E$34,0)))</f>
        <v>1013.3938851009249</v>
      </c>
    </row>
    <row r="762" spans="1:3" x14ac:dyDescent="0.25">
      <c r="A762" s="1" t="s">
        <v>3</v>
      </c>
      <c r="B762" s="49">
        <v>13932</v>
      </c>
      <c r="C762" s="49">
        <f>INDEX('CalFire Financial Consequences'!$M$26:$P$26,INDEX($F$19:$F$34,MATCH(A762,$E$19:$E$34,0)))</f>
        <v>1013.3938851009249</v>
      </c>
    </row>
    <row r="763" spans="1:3" x14ac:dyDescent="0.25">
      <c r="A763" s="1" t="s">
        <v>10</v>
      </c>
      <c r="B763" s="49">
        <v>13964</v>
      </c>
      <c r="C763" s="49">
        <f>INDEX('CalFire Financial Consequences'!$M$26:$P$26,INDEX($F$19:$F$34,MATCH(A763,$E$19:$E$34,0)))</f>
        <v>1013.3938851009249</v>
      </c>
    </row>
    <row r="764" spans="1:3" x14ac:dyDescent="0.25">
      <c r="A764" s="1" t="s">
        <v>2</v>
      </c>
      <c r="B764" s="49">
        <v>13965</v>
      </c>
      <c r="C764" s="49">
        <f>INDEX('CalFire Financial Consequences'!$M$26:$P$26,INDEX($F$19:$F$34,MATCH(A764,$E$19:$E$34,0)))</f>
        <v>1013.3938851009249</v>
      </c>
    </row>
    <row r="765" spans="1:3" x14ac:dyDescent="0.25">
      <c r="A765" s="1" t="s">
        <v>2</v>
      </c>
      <c r="B765" s="49">
        <v>13969</v>
      </c>
      <c r="C765" s="49">
        <f>INDEX('CalFire Financial Consequences'!$M$26:$P$26,INDEX($F$19:$F$34,MATCH(A765,$E$19:$E$34,0)))</f>
        <v>1013.3938851009249</v>
      </c>
    </row>
    <row r="766" spans="1:3" x14ac:dyDescent="0.25">
      <c r="A766" s="1" t="s">
        <v>13</v>
      </c>
      <c r="B766" s="49">
        <v>14056</v>
      </c>
      <c r="C766" s="49">
        <f>INDEX('CalFire Financial Consequences'!$M$26:$P$26,INDEX($F$19:$F$34,MATCH(A766,$E$19:$E$34,0)))</f>
        <v>5361.3126300627364</v>
      </c>
    </row>
    <row r="767" spans="1:3" x14ac:dyDescent="0.25">
      <c r="A767" s="1" t="s">
        <v>10</v>
      </c>
      <c r="B767" s="49">
        <v>14169</v>
      </c>
      <c r="C767" s="49">
        <f>INDEX('CalFire Financial Consequences'!$M$26:$P$26,INDEX($F$19:$F$34,MATCH(A767,$E$19:$E$34,0)))</f>
        <v>1013.3938851009249</v>
      </c>
    </row>
    <row r="768" spans="1:3" x14ac:dyDescent="0.25">
      <c r="A768" s="1" t="s">
        <v>5</v>
      </c>
      <c r="B768" s="49">
        <v>14175</v>
      </c>
      <c r="C768" s="49">
        <f>INDEX('CalFire Financial Consequences'!$M$26:$P$26,INDEX($F$19:$F$34,MATCH(A768,$E$19:$E$34,0)))</f>
        <v>1013.3938851009249</v>
      </c>
    </row>
    <row r="769" spans="1:3" x14ac:dyDescent="0.25">
      <c r="A769" s="1" t="s">
        <v>13</v>
      </c>
      <c r="B769" s="49">
        <v>14213</v>
      </c>
      <c r="C769" s="49">
        <f>INDEX('CalFire Financial Consequences'!$M$26:$P$26,INDEX($F$19:$F$34,MATCH(A769,$E$19:$E$34,0)))</f>
        <v>5361.3126300627364</v>
      </c>
    </row>
    <row r="770" spans="1:3" x14ac:dyDescent="0.25">
      <c r="A770" s="1" t="s">
        <v>4</v>
      </c>
      <c r="B770" s="49">
        <v>14245</v>
      </c>
      <c r="C770" s="49">
        <f>INDEX('CalFire Financial Consequences'!$M$26:$P$26,INDEX($F$19:$F$34,MATCH(A770,$E$19:$E$34,0)))</f>
        <v>5361.3126300627364</v>
      </c>
    </row>
    <row r="771" spans="1:3" x14ac:dyDescent="0.25">
      <c r="A771" s="1" t="s">
        <v>2</v>
      </c>
      <c r="B771" s="49">
        <v>14256</v>
      </c>
      <c r="C771" s="49">
        <f>INDEX('CalFire Financial Consequences'!$M$26:$P$26,INDEX($F$19:$F$34,MATCH(A771,$E$19:$E$34,0)))</f>
        <v>1013.3938851009249</v>
      </c>
    </row>
    <row r="772" spans="1:3" x14ac:dyDescent="0.25">
      <c r="A772" s="1" t="s">
        <v>2</v>
      </c>
      <c r="B772" s="49">
        <v>14270</v>
      </c>
      <c r="C772" s="49">
        <f>INDEX('CalFire Financial Consequences'!$M$26:$P$26,INDEX($F$19:$F$34,MATCH(A772,$E$19:$E$34,0)))</f>
        <v>1013.3938851009249</v>
      </c>
    </row>
    <row r="773" spans="1:3" x14ac:dyDescent="0.25">
      <c r="A773" s="1" t="s">
        <v>4</v>
      </c>
      <c r="B773" s="49">
        <v>14281</v>
      </c>
      <c r="C773" s="49">
        <f>INDEX('CalFire Financial Consequences'!$M$26:$P$26,INDEX($F$19:$F$34,MATCH(A773,$E$19:$E$34,0)))</f>
        <v>5361.3126300627364</v>
      </c>
    </row>
    <row r="774" spans="1:3" x14ac:dyDescent="0.25">
      <c r="A774" s="1" t="s">
        <v>2</v>
      </c>
      <c r="B774" s="49">
        <v>14319</v>
      </c>
      <c r="C774" s="49">
        <f>INDEX('CalFire Financial Consequences'!$M$26:$P$26,INDEX($F$19:$F$34,MATCH(A774,$E$19:$E$34,0)))</f>
        <v>1013.3938851009249</v>
      </c>
    </row>
    <row r="775" spans="1:3" x14ac:dyDescent="0.25">
      <c r="A775" s="1" t="s">
        <v>2</v>
      </c>
      <c r="B775" s="49">
        <v>14337</v>
      </c>
      <c r="C775" s="49">
        <f>INDEX('CalFire Financial Consequences'!$M$26:$P$26,INDEX($F$19:$F$34,MATCH(A775,$E$19:$E$34,0)))</f>
        <v>1013.3938851009249</v>
      </c>
    </row>
    <row r="776" spans="1:3" x14ac:dyDescent="0.25">
      <c r="A776" s="1" t="s">
        <v>2</v>
      </c>
      <c r="B776" s="49">
        <v>14355</v>
      </c>
      <c r="C776" s="49">
        <f>INDEX('CalFire Financial Consequences'!$M$26:$P$26,INDEX($F$19:$F$34,MATCH(A776,$E$19:$E$34,0)))</f>
        <v>1013.3938851009249</v>
      </c>
    </row>
    <row r="777" spans="1:3" x14ac:dyDescent="0.25">
      <c r="A777" s="1" t="s">
        <v>8</v>
      </c>
      <c r="B777" s="49">
        <v>14486</v>
      </c>
      <c r="C777" s="49">
        <f>INDEX('CalFire Financial Consequences'!$M$26:$P$26,INDEX($F$19:$F$34,MATCH(A777,$E$19:$E$34,0)))</f>
        <v>1013.3938851009249</v>
      </c>
    </row>
    <row r="778" spans="1:3" x14ac:dyDescent="0.25">
      <c r="A778" s="1" t="s">
        <v>3</v>
      </c>
      <c r="B778" s="49">
        <v>14520</v>
      </c>
      <c r="C778" s="49">
        <f>INDEX('CalFire Financial Consequences'!$M$26:$P$26,INDEX($F$19:$F$34,MATCH(A778,$E$19:$E$34,0)))</f>
        <v>1013.3938851009249</v>
      </c>
    </row>
    <row r="779" spans="1:3" x14ac:dyDescent="0.25">
      <c r="A779" s="1" t="s">
        <v>2</v>
      </c>
      <c r="B779" s="49">
        <v>14545</v>
      </c>
      <c r="C779" s="49">
        <f>INDEX('CalFire Financial Consequences'!$M$26:$P$26,INDEX($F$19:$F$34,MATCH(A779,$E$19:$E$34,0)))</f>
        <v>1013.3938851009249</v>
      </c>
    </row>
    <row r="780" spans="1:3" x14ac:dyDescent="0.25">
      <c r="A780" s="1" t="s">
        <v>3</v>
      </c>
      <c r="B780" s="49">
        <v>14640</v>
      </c>
      <c r="C780" s="49">
        <f>INDEX('CalFire Financial Consequences'!$M$26:$P$26,INDEX($F$19:$F$34,MATCH(A780,$E$19:$E$34,0)))</f>
        <v>1013.3938851009249</v>
      </c>
    </row>
    <row r="781" spans="1:3" x14ac:dyDescent="0.25">
      <c r="A781" s="1" t="s">
        <v>2</v>
      </c>
      <c r="B781" s="49">
        <v>14701</v>
      </c>
      <c r="C781" s="49">
        <f>INDEX('CalFire Financial Consequences'!$M$26:$P$26,INDEX($F$19:$F$34,MATCH(A781,$E$19:$E$34,0)))</f>
        <v>1013.3938851009249</v>
      </c>
    </row>
    <row r="782" spans="1:3" x14ac:dyDescent="0.25">
      <c r="A782" s="1" t="s">
        <v>4</v>
      </c>
      <c r="B782" s="49">
        <v>14706</v>
      </c>
      <c r="C782" s="49">
        <f>INDEX('CalFire Financial Consequences'!$M$26:$P$26,INDEX($F$19:$F$34,MATCH(A782,$E$19:$E$34,0)))</f>
        <v>5361.3126300627364</v>
      </c>
    </row>
    <row r="783" spans="1:3" x14ac:dyDescent="0.25">
      <c r="A783" s="1" t="s">
        <v>4</v>
      </c>
      <c r="B783" s="49">
        <v>14734</v>
      </c>
      <c r="C783" s="49">
        <f>INDEX('CalFire Financial Consequences'!$M$26:$P$26,INDEX($F$19:$F$34,MATCH(A783,$E$19:$E$34,0)))</f>
        <v>5361.3126300627364</v>
      </c>
    </row>
    <row r="784" spans="1:3" x14ac:dyDescent="0.25">
      <c r="A784" s="1" t="s">
        <v>2</v>
      </c>
      <c r="B784" s="49">
        <v>14784</v>
      </c>
      <c r="C784" s="49">
        <f>INDEX('CalFire Financial Consequences'!$M$26:$P$26,INDEX($F$19:$F$34,MATCH(A784,$E$19:$E$34,0)))</f>
        <v>1013.3938851009249</v>
      </c>
    </row>
    <row r="785" spans="1:3" x14ac:dyDescent="0.25">
      <c r="A785" s="1" t="s">
        <v>5</v>
      </c>
      <c r="B785" s="49">
        <v>14883</v>
      </c>
      <c r="C785" s="49">
        <f>INDEX('CalFire Financial Consequences'!$M$26:$P$26,INDEX($F$19:$F$34,MATCH(A785,$E$19:$E$34,0)))</f>
        <v>1013.3938851009249</v>
      </c>
    </row>
    <row r="786" spans="1:3" x14ac:dyDescent="0.25">
      <c r="A786" s="1" t="s">
        <v>13</v>
      </c>
      <c r="B786" s="49">
        <v>14888</v>
      </c>
      <c r="C786" s="49">
        <f>INDEX('CalFire Financial Consequences'!$M$26:$P$26,INDEX($F$19:$F$34,MATCH(A786,$E$19:$E$34,0)))</f>
        <v>5361.3126300627364</v>
      </c>
    </row>
    <row r="787" spans="1:3" x14ac:dyDescent="0.25">
      <c r="A787" s="1" t="s">
        <v>13</v>
      </c>
      <c r="B787" s="49">
        <v>15054</v>
      </c>
      <c r="C787" s="49">
        <f>INDEX('CalFire Financial Consequences'!$M$26:$P$26,INDEX($F$19:$F$34,MATCH(A787,$E$19:$E$34,0)))</f>
        <v>5361.3126300627364</v>
      </c>
    </row>
    <row r="788" spans="1:3" x14ac:dyDescent="0.25">
      <c r="A788" s="1" t="s">
        <v>2</v>
      </c>
      <c r="B788" s="49">
        <v>15076</v>
      </c>
      <c r="C788" s="49">
        <f>INDEX('CalFire Financial Consequences'!$M$26:$P$26,INDEX($F$19:$F$34,MATCH(A788,$E$19:$E$34,0)))</f>
        <v>1013.3938851009249</v>
      </c>
    </row>
    <row r="789" spans="1:3" x14ac:dyDescent="0.25">
      <c r="A789" s="1" t="s">
        <v>2</v>
      </c>
      <c r="B789" s="49">
        <v>15200</v>
      </c>
      <c r="C789" s="49">
        <f>INDEX('CalFire Financial Consequences'!$M$26:$P$26,INDEX($F$19:$F$34,MATCH(A789,$E$19:$E$34,0)))</f>
        <v>1013.3938851009249</v>
      </c>
    </row>
    <row r="790" spans="1:3" x14ac:dyDescent="0.25">
      <c r="A790" s="1" t="s">
        <v>4</v>
      </c>
      <c r="B790" s="49">
        <v>15215</v>
      </c>
      <c r="C790" s="49">
        <f>INDEX('CalFire Financial Consequences'!$M$26:$P$26,INDEX($F$19:$F$34,MATCH(A790,$E$19:$E$34,0)))</f>
        <v>5361.3126300627364</v>
      </c>
    </row>
    <row r="791" spans="1:3" x14ac:dyDescent="0.25">
      <c r="A791" s="1" t="s">
        <v>4</v>
      </c>
      <c r="B791" s="49">
        <v>15240</v>
      </c>
      <c r="C791" s="49">
        <f>INDEX('CalFire Financial Consequences'!$M$26:$P$26,INDEX($F$19:$F$34,MATCH(A791,$E$19:$E$34,0)))</f>
        <v>5361.3126300627364</v>
      </c>
    </row>
    <row r="792" spans="1:3" x14ac:dyDescent="0.25">
      <c r="A792" s="1" t="s">
        <v>2</v>
      </c>
      <c r="B792" s="49">
        <v>15345</v>
      </c>
      <c r="C792" s="49">
        <f>INDEX('CalFire Financial Consequences'!$M$26:$P$26,INDEX($F$19:$F$34,MATCH(A792,$E$19:$E$34,0)))</f>
        <v>1013.3938851009249</v>
      </c>
    </row>
    <row r="793" spans="1:3" x14ac:dyDescent="0.25">
      <c r="A793" s="1" t="s">
        <v>8</v>
      </c>
      <c r="B793" s="49">
        <v>15429</v>
      </c>
      <c r="C793" s="49">
        <f>INDEX('CalFire Financial Consequences'!$M$26:$P$26,INDEX($F$19:$F$34,MATCH(A793,$E$19:$E$34,0)))</f>
        <v>1013.3938851009249</v>
      </c>
    </row>
    <row r="794" spans="1:3" x14ac:dyDescent="0.25">
      <c r="A794" s="1" t="s">
        <v>2</v>
      </c>
      <c r="B794" s="49">
        <v>15510</v>
      </c>
      <c r="C794" s="49">
        <f>INDEX('CalFire Financial Consequences'!$M$26:$P$26,INDEX($F$19:$F$34,MATCH(A794,$E$19:$E$34,0)))</f>
        <v>1013.3938851009249</v>
      </c>
    </row>
    <row r="795" spans="1:3" x14ac:dyDescent="0.25">
      <c r="A795" s="1" t="s">
        <v>4</v>
      </c>
      <c r="B795" s="49">
        <v>15520</v>
      </c>
      <c r="C795" s="49">
        <f>INDEX('CalFire Financial Consequences'!$M$26:$P$26,INDEX($F$19:$F$34,MATCH(A795,$E$19:$E$34,0)))</f>
        <v>5361.3126300627364</v>
      </c>
    </row>
    <row r="796" spans="1:3" x14ac:dyDescent="0.25">
      <c r="A796" s="1" t="s">
        <v>2</v>
      </c>
      <c r="B796" s="49">
        <v>15580</v>
      </c>
      <c r="C796" s="49">
        <f>INDEX('CalFire Financial Consequences'!$M$26:$P$26,INDEX($F$19:$F$34,MATCH(A796,$E$19:$E$34,0)))</f>
        <v>1013.3938851009249</v>
      </c>
    </row>
    <row r="797" spans="1:3" x14ac:dyDescent="0.25">
      <c r="A797" s="1" t="s">
        <v>2</v>
      </c>
      <c r="B797" s="49">
        <v>15669</v>
      </c>
      <c r="C797" s="49">
        <f>INDEX('CalFire Financial Consequences'!$M$26:$P$26,INDEX($F$19:$F$34,MATCH(A797,$E$19:$E$34,0)))</f>
        <v>1013.3938851009249</v>
      </c>
    </row>
    <row r="798" spans="1:3" x14ac:dyDescent="0.25">
      <c r="A798" s="1" t="s">
        <v>5</v>
      </c>
      <c r="B798" s="49">
        <v>15750</v>
      </c>
      <c r="C798" s="49">
        <f>INDEX('CalFire Financial Consequences'!$M$26:$P$26,INDEX($F$19:$F$34,MATCH(A798,$E$19:$E$34,0)))</f>
        <v>1013.3938851009249</v>
      </c>
    </row>
    <row r="799" spans="1:3" x14ac:dyDescent="0.25">
      <c r="A799" s="1" t="s">
        <v>4</v>
      </c>
      <c r="B799" s="49">
        <v>15795</v>
      </c>
      <c r="C799" s="49">
        <f>INDEX('CalFire Financial Consequences'!$M$26:$P$26,INDEX($F$19:$F$34,MATCH(A799,$E$19:$E$34,0)))</f>
        <v>5361.3126300627364</v>
      </c>
    </row>
    <row r="800" spans="1:3" x14ac:dyDescent="0.25">
      <c r="A800" s="1" t="s">
        <v>2</v>
      </c>
      <c r="B800" s="49">
        <v>15824</v>
      </c>
      <c r="C800" s="49">
        <f>INDEX('CalFire Financial Consequences'!$M$26:$P$26,INDEX($F$19:$F$34,MATCH(A800,$E$19:$E$34,0)))</f>
        <v>1013.3938851009249</v>
      </c>
    </row>
    <row r="801" spans="1:3" x14ac:dyDescent="0.25">
      <c r="A801" s="1" t="s">
        <v>5</v>
      </c>
      <c r="B801" s="49">
        <v>15914</v>
      </c>
      <c r="C801" s="49">
        <f>INDEX('CalFire Financial Consequences'!$M$26:$P$26,INDEX($F$19:$F$34,MATCH(A801,$E$19:$E$34,0)))</f>
        <v>1013.3938851009249</v>
      </c>
    </row>
    <row r="802" spans="1:3" x14ac:dyDescent="0.25">
      <c r="A802" s="1" t="s">
        <v>4</v>
      </c>
      <c r="B802" s="49">
        <v>16017</v>
      </c>
      <c r="C802" s="49">
        <f>INDEX('CalFire Financial Consequences'!$M$26:$P$26,INDEX($F$19:$F$34,MATCH(A802,$E$19:$E$34,0)))</f>
        <v>5361.3126300627364</v>
      </c>
    </row>
    <row r="803" spans="1:3" x14ac:dyDescent="0.25">
      <c r="A803" s="1" t="s">
        <v>2</v>
      </c>
      <c r="B803" s="49">
        <v>16028</v>
      </c>
      <c r="C803" s="49">
        <f>INDEX('CalFire Financial Consequences'!$M$26:$P$26,INDEX($F$19:$F$34,MATCH(A803,$E$19:$E$34,0)))</f>
        <v>1013.3938851009249</v>
      </c>
    </row>
    <row r="804" spans="1:3" x14ac:dyDescent="0.25">
      <c r="A804" s="1" t="s">
        <v>8</v>
      </c>
      <c r="B804" s="49">
        <v>16115</v>
      </c>
      <c r="C804" s="49">
        <f>INDEX('CalFire Financial Consequences'!$M$26:$P$26,INDEX($F$19:$F$34,MATCH(A804,$E$19:$E$34,0)))</f>
        <v>1013.3938851009249</v>
      </c>
    </row>
    <row r="805" spans="1:3" x14ac:dyDescent="0.25">
      <c r="A805" s="1" t="s">
        <v>9</v>
      </c>
      <c r="B805" s="49">
        <v>16160</v>
      </c>
      <c r="C805" s="49">
        <f>INDEX('CalFire Financial Consequences'!$M$26:$P$26,INDEX($F$19:$F$34,MATCH(A805,$E$19:$E$34,0)))</f>
        <v>1013.3938851009249</v>
      </c>
    </row>
    <row r="806" spans="1:3" x14ac:dyDescent="0.25">
      <c r="A806" s="1" t="s">
        <v>2</v>
      </c>
      <c r="B806" s="49">
        <v>16251</v>
      </c>
      <c r="C806" s="49">
        <f>INDEX('CalFire Financial Consequences'!$M$26:$P$26,INDEX($F$19:$F$34,MATCH(A806,$E$19:$E$34,0)))</f>
        <v>1013.3938851009249</v>
      </c>
    </row>
    <row r="807" spans="1:3" x14ac:dyDescent="0.25">
      <c r="A807" s="1" t="s">
        <v>13</v>
      </c>
      <c r="B807" s="49">
        <v>16465</v>
      </c>
      <c r="C807" s="49">
        <f>INDEX('CalFire Financial Consequences'!$M$26:$P$26,INDEX($F$19:$F$34,MATCH(A807,$E$19:$E$34,0)))</f>
        <v>5361.3126300627364</v>
      </c>
    </row>
    <row r="808" spans="1:3" x14ac:dyDescent="0.25">
      <c r="A808" s="1" t="s">
        <v>2</v>
      </c>
      <c r="B808" s="49">
        <v>16544</v>
      </c>
      <c r="C808" s="49">
        <f>INDEX('CalFire Financial Consequences'!$M$26:$P$26,INDEX($F$19:$F$34,MATCH(A808,$E$19:$E$34,0)))</f>
        <v>1013.3938851009249</v>
      </c>
    </row>
    <row r="809" spans="1:3" x14ac:dyDescent="0.25">
      <c r="A809" s="1" t="s">
        <v>2</v>
      </c>
      <c r="B809" s="49">
        <v>16642</v>
      </c>
      <c r="C809" s="49">
        <f>INDEX('CalFire Financial Consequences'!$M$26:$P$26,INDEX($F$19:$F$34,MATCH(A809,$E$19:$E$34,0)))</f>
        <v>1013.3938851009249</v>
      </c>
    </row>
    <row r="810" spans="1:3" x14ac:dyDescent="0.25">
      <c r="A810" s="1" t="s">
        <v>10</v>
      </c>
      <c r="B810" s="49">
        <v>16680</v>
      </c>
      <c r="C810" s="49">
        <f>INDEX('CalFire Financial Consequences'!$M$26:$P$26,INDEX($F$19:$F$34,MATCH(A810,$E$19:$E$34,0)))</f>
        <v>1013.3938851009249</v>
      </c>
    </row>
    <row r="811" spans="1:3" x14ac:dyDescent="0.25">
      <c r="A811" s="1" t="s">
        <v>3</v>
      </c>
      <c r="B811" s="49">
        <v>16695</v>
      </c>
      <c r="C811" s="49">
        <f>INDEX('CalFire Financial Consequences'!$M$26:$P$26,INDEX($F$19:$F$34,MATCH(A811,$E$19:$E$34,0)))</f>
        <v>1013.3938851009249</v>
      </c>
    </row>
    <row r="812" spans="1:3" x14ac:dyDescent="0.25">
      <c r="A812" s="1" t="s">
        <v>13</v>
      </c>
      <c r="B812" s="49">
        <v>16698</v>
      </c>
      <c r="C812" s="49">
        <f>INDEX('CalFire Financial Consequences'!$M$26:$P$26,INDEX($F$19:$F$34,MATCH(A812,$E$19:$E$34,0)))</f>
        <v>5361.3126300627364</v>
      </c>
    </row>
    <row r="813" spans="1:3" x14ac:dyDescent="0.25">
      <c r="A813" s="1" t="s">
        <v>13</v>
      </c>
      <c r="B813" s="49">
        <v>16704</v>
      </c>
      <c r="C813" s="49">
        <f>INDEX('CalFire Financial Consequences'!$M$26:$P$26,INDEX($F$19:$F$34,MATCH(A813,$E$19:$E$34,0)))</f>
        <v>5361.3126300627364</v>
      </c>
    </row>
    <row r="814" spans="1:3" x14ac:dyDescent="0.25">
      <c r="A814" s="1" t="s">
        <v>2</v>
      </c>
      <c r="B814" s="49">
        <v>16728</v>
      </c>
      <c r="C814" s="49">
        <f>INDEX('CalFire Financial Consequences'!$M$26:$P$26,INDEX($F$19:$F$34,MATCH(A814,$E$19:$E$34,0)))</f>
        <v>1013.3938851009249</v>
      </c>
    </row>
    <row r="815" spans="1:3" x14ac:dyDescent="0.25">
      <c r="A815" s="1" t="s">
        <v>4</v>
      </c>
      <c r="B815" s="49">
        <v>16815</v>
      </c>
      <c r="C815" s="49">
        <f>INDEX('CalFire Financial Consequences'!$M$26:$P$26,INDEX($F$19:$F$34,MATCH(A815,$E$19:$E$34,0)))</f>
        <v>5361.3126300627364</v>
      </c>
    </row>
    <row r="816" spans="1:3" x14ac:dyDescent="0.25">
      <c r="A816" s="1" t="s">
        <v>2</v>
      </c>
      <c r="B816" s="49">
        <v>16825</v>
      </c>
      <c r="C816" s="49">
        <f>INDEX('CalFire Financial Consequences'!$M$26:$P$26,INDEX($F$19:$F$34,MATCH(A816,$E$19:$E$34,0)))</f>
        <v>1013.3938851009249</v>
      </c>
    </row>
    <row r="817" spans="1:3" x14ac:dyDescent="0.25">
      <c r="A817" s="1" t="s">
        <v>2</v>
      </c>
      <c r="B817" s="49">
        <v>16898</v>
      </c>
      <c r="C817" s="49">
        <f>INDEX('CalFire Financial Consequences'!$M$26:$P$26,INDEX($F$19:$F$34,MATCH(A817,$E$19:$E$34,0)))</f>
        <v>1013.3938851009249</v>
      </c>
    </row>
    <row r="818" spans="1:3" x14ac:dyDescent="0.25">
      <c r="A818" s="1" t="s">
        <v>8</v>
      </c>
      <c r="B818" s="49">
        <v>16966</v>
      </c>
      <c r="C818" s="49">
        <f>INDEX('CalFire Financial Consequences'!$M$26:$P$26,INDEX($F$19:$F$34,MATCH(A818,$E$19:$E$34,0)))</f>
        <v>1013.3938851009249</v>
      </c>
    </row>
    <row r="819" spans="1:3" x14ac:dyDescent="0.25">
      <c r="A819" s="1" t="s">
        <v>9</v>
      </c>
      <c r="B819" s="49">
        <v>17019</v>
      </c>
      <c r="C819" s="49">
        <f>INDEX('CalFire Financial Consequences'!$M$26:$P$26,INDEX($F$19:$F$34,MATCH(A819,$E$19:$E$34,0)))</f>
        <v>1013.3938851009249</v>
      </c>
    </row>
    <row r="820" spans="1:3" x14ac:dyDescent="0.25">
      <c r="A820" s="1" t="s">
        <v>2</v>
      </c>
      <c r="B820" s="49">
        <v>17501</v>
      </c>
      <c r="C820" s="49">
        <f>INDEX('CalFire Financial Consequences'!$M$26:$P$26,INDEX($F$19:$F$34,MATCH(A820,$E$19:$E$34,0)))</f>
        <v>1013.3938851009249</v>
      </c>
    </row>
    <row r="821" spans="1:3" x14ac:dyDescent="0.25">
      <c r="A821" s="1" t="s">
        <v>2</v>
      </c>
      <c r="B821" s="49">
        <v>17517</v>
      </c>
      <c r="C821" s="49">
        <f>INDEX('CalFire Financial Consequences'!$M$26:$P$26,INDEX($F$19:$F$34,MATCH(A821,$E$19:$E$34,0)))</f>
        <v>1013.3938851009249</v>
      </c>
    </row>
    <row r="822" spans="1:3" x14ac:dyDescent="0.25">
      <c r="A822" s="1" t="s">
        <v>8</v>
      </c>
      <c r="B822" s="49">
        <v>17542</v>
      </c>
      <c r="C822" s="49">
        <f>INDEX('CalFire Financial Consequences'!$M$26:$P$26,INDEX($F$19:$F$34,MATCH(A822,$E$19:$E$34,0)))</f>
        <v>1013.3938851009249</v>
      </c>
    </row>
    <row r="823" spans="1:3" x14ac:dyDescent="0.25">
      <c r="A823" s="1" t="s">
        <v>4</v>
      </c>
      <c r="B823" s="49">
        <v>17573</v>
      </c>
      <c r="C823" s="49">
        <f>INDEX('CalFire Financial Consequences'!$M$26:$P$26,INDEX($F$19:$F$34,MATCH(A823,$E$19:$E$34,0)))</f>
        <v>5361.3126300627364</v>
      </c>
    </row>
    <row r="824" spans="1:3" x14ac:dyDescent="0.25">
      <c r="A824" s="1" t="s">
        <v>2</v>
      </c>
      <c r="B824" s="49">
        <v>17715</v>
      </c>
      <c r="C824" s="49">
        <f>INDEX('CalFire Financial Consequences'!$M$26:$P$26,INDEX($F$19:$F$34,MATCH(A824,$E$19:$E$34,0)))</f>
        <v>1013.3938851009249</v>
      </c>
    </row>
    <row r="825" spans="1:3" x14ac:dyDescent="0.25">
      <c r="A825" s="1" t="s">
        <v>2</v>
      </c>
      <c r="B825" s="49">
        <v>17819</v>
      </c>
      <c r="C825" s="49">
        <f>INDEX('CalFire Financial Consequences'!$M$26:$P$26,INDEX($F$19:$F$34,MATCH(A825,$E$19:$E$34,0)))</f>
        <v>1013.3938851009249</v>
      </c>
    </row>
    <row r="826" spans="1:3" x14ac:dyDescent="0.25">
      <c r="A826" s="1" t="s">
        <v>8</v>
      </c>
      <c r="B826" s="49">
        <v>17820</v>
      </c>
      <c r="C826" s="49">
        <f>INDEX('CalFire Financial Consequences'!$M$26:$P$26,INDEX($F$19:$F$34,MATCH(A826,$E$19:$E$34,0)))</f>
        <v>1013.3938851009249</v>
      </c>
    </row>
    <row r="827" spans="1:3" x14ac:dyDescent="0.25">
      <c r="A827" s="1" t="s">
        <v>10</v>
      </c>
      <c r="B827" s="49">
        <v>17920</v>
      </c>
      <c r="C827" s="49">
        <f>INDEX('CalFire Financial Consequences'!$M$26:$P$26,INDEX($F$19:$F$34,MATCH(A827,$E$19:$E$34,0)))</f>
        <v>1013.3938851009249</v>
      </c>
    </row>
    <row r="828" spans="1:3" x14ac:dyDescent="0.25">
      <c r="A828" s="1" t="s">
        <v>4</v>
      </c>
      <c r="B828" s="49">
        <v>17993</v>
      </c>
      <c r="C828" s="49">
        <f>INDEX('CalFire Financial Consequences'!$M$26:$P$26,INDEX($F$19:$F$34,MATCH(A828,$E$19:$E$34,0)))</f>
        <v>5361.3126300627364</v>
      </c>
    </row>
    <row r="829" spans="1:3" x14ac:dyDescent="0.25">
      <c r="A829" s="1" t="s">
        <v>8</v>
      </c>
      <c r="B829" s="49">
        <v>18061</v>
      </c>
      <c r="C829" s="49">
        <f>INDEX('CalFire Financial Consequences'!$M$26:$P$26,INDEX($F$19:$F$34,MATCH(A829,$E$19:$E$34,0)))</f>
        <v>1013.3938851009249</v>
      </c>
    </row>
    <row r="830" spans="1:3" x14ac:dyDescent="0.25">
      <c r="A830" s="1" t="s">
        <v>3</v>
      </c>
      <c r="B830" s="49">
        <v>18144</v>
      </c>
      <c r="C830" s="49">
        <f>INDEX('CalFire Financial Consequences'!$M$26:$P$26,INDEX($F$19:$F$34,MATCH(A830,$E$19:$E$34,0)))</f>
        <v>1013.3938851009249</v>
      </c>
    </row>
    <row r="831" spans="1:3" x14ac:dyDescent="0.25">
      <c r="A831" s="1" t="s">
        <v>10</v>
      </c>
      <c r="B831" s="49">
        <v>18146</v>
      </c>
      <c r="C831" s="49">
        <f>INDEX('CalFire Financial Consequences'!$M$26:$P$26,INDEX($F$19:$F$34,MATCH(A831,$E$19:$E$34,0)))</f>
        <v>1013.3938851009249</v>
      </c>
    </row>
    <row r="832" spans="1:3" x14ac:dyDescent="0.25">
      <c r="A832" s="1" t="s">
        <v>13</v>
      </c>
      <c r="B832" s="49">
        <v>18256</v>
      </c>
      <c r="C832" s="49">
        <f>INDEX('CalFire Financial Consequences'!$M$26:$P$26,INDEX($F$19:$F$34,MATCH(A832,$E$19:$E$34,0)))</f>
        <v>5361.3126300627364</v>
      </c>
    </row>
    <row r="833" spans="1:3" x14ac:dyDescent="0.25">
      <c r="A833" s="1" t="s">
        <v>2</v>
      </c>
      <c r="B833" s="49">
        <v>18300</v>
      </c>
      <c r="C833" s="49">
        <f>INDEX('CalFire Financial Consequences'!$M$26:$P$26,INDEX($F$19:$F$34,MATCH(A833,$E$19:$E$34,0)))</f>
        <v>1013.3938851009249</v>
      </c>
    </row>
    <row r="834" spans="1:3" x14ac:dyDescent="0.25">
      <c r="A834" s="1" t="s">
        <v>3</v>
      </c>
      <c r="B834" s="49">
        <v>18350</v>
      </c>
      <c r="C834" s="49">
        <f>INDEX('CalFire Financial Consequences'!$M$26:$P$26,INDEX($F$19:$F$34,MATCH(A834,$E$19:$E$34,0)))</f>
        <v>1013.3938851009249</v>
      </c>
    </row>
    <row r="835" spans="1:3" x14ac:dyDescent="0.25">
      <c r="A835" s="1" t="s">
        <v>4</v>
      </c>
      <c r="B835" s="49">
        <v>18362</v>
      </c>
      <c r="C835" s="49">
        <f>INDEX('CalFire Financial Consequences'!$M$26:$P$26,INDEX($F$19:$F$34,MATCH(A835,$E$19:$E$34,0)))</f>
        <v>5361.3126300627364</v>
      </c>
    </row>
    <row r="836" spans="1:3" x14ac:dyDescent="0.25">
      <c r="A836" s="1" t="s">
        <v>2</v>
      </c>
      <c r="B836" s="49">
        <v>18380</v>
      </c>
      <c r="C836" s="49">
        <f>INDEX('CalFire Financial Consequences'!$M$26:$P$26,INDEX($F$19:$F$34,MATCH(A836,$E$19:$E$34,0)))</f>
        <v>1013.3938851009249</v>
      </c>
    </row>
    <row r="837" spans="1:3" x14ac:dyDescent="0.25">
      <c r="A837" s="1" t="s">
        <v>4</v>
      </c>
      <c r="B837" s="49">
        <v>18530</v>
      </c>
      <c r="C837" s="49">
        <f>INDEX('CalFire Financial Consequences'!$M$26:$P$26,INDEX($F$19:$F$34,MATCH(A837,$E$19:$E$34,0)))</f>
        <v>5361.3126300627364</v>
      </c>
    </row>
    <row r="838" spans="1:3" x14ac:dyDescent="0.25">
      <c r="A838" s="1" t="s">
        <v>4</v>
      </c>
      <c r="B838" s="49">
        <v>18540</v>
      </c>
      <c r="C838" s="49">
        <f>INDEX('CalFire Financial Consequences'!$M$26:$P$26,INDEX($F$19:$F$34,MATCH(A838,$E$19:$E$34,0)))</f>
        <v>5361.3126300627364</v>
      </c>
    </row>
    <row r="839" spans="1:3" x14ac:dyDescent="0.25">
      <c r="A839" s="1" t="s">
        <v>4</v>
      </c>
      <c r="B839" s="49">
        <v>18584</v>
      </c>
      <c r="C839" s="49">
        <f>INDEX('CalFire Financial Consequences'!$M$26:$P$26,INDEX($F$19:$F$34,MATCH(A839,$E$19:$E$34,0)))</f>
        <v>5361.3126300627364</v>
      </c>
    </row>
    <row r="840" spans="1:3" x14ac:dyDescent="0.25">
      <c r="A840" s="1" t="s">
        <v>9</v>
      </c>
      <c r="B840" s="49">
        <v>18630</v>
      </c>
      <c r="C840" s="49">
        <f>INDEX('CalFire Financial Consequences'!$M$26:$P$26,INDEX($F$19:$F$34,MATCH(A840,$E$19:$E$34,0)))</f>
        <v>1013.3938851009249</v>
      </c>
    </row>
    <row r="841" spans="1:3" x14ac:dyDescent="0.25">
      <c r="A841" s="1" t="s">
        <v>2</v>
      </c>
      <c r="B841" s="49">
        <v>18722</v>
      </c>
      <c r="C841" s="49">
        <f>INDEX('CalFire Financial Consequences'!$M$26:$P$26,INDEX($F$19:$F$34,MATCH(A841,$E$19:$E$34,0)))</f>
        <v>1013.3938851009249</v>
      </c>
    </row>
    <row r="842" spans="1:3" x14ac:dyDescent="0.25">
      <c r="A842" s="1" t="s">
        <v>14</v>
      </c>
      <c r="B842" s="49">
        <v>18767</v>
      </c>
      <c r="C842" s="49">
        <f>INDEX('CalFire Financial Consequences'!$M$26:$P$26,INDEX($F$19:$F$34,MATCH(A842,$E$19:$E$34,0)))</f>
        <v>27732.611609173346</v>
      </c>
    </row>
    <row r="843" spans="1:3" x14ac:dyDescent="0.25">
      <c r="A843" s="1" t="s">
        <v>4</v>
      </c>
      <c r="B843" s="49">
        <v>18780</v>
      </c>
      <c r="C843" s="49">
        <f>INDEX('CalFire Financial Consequences'!$M$26:$P$26,INDEX($F$19:$F$34,MATCH(A843,$E$19:$E$34,0)))</f>
        <v>5361.3126300627364</v>
      </c>
    </row>
    <row r="844" spans="1:3" x14ac:dyDescent="0.25">
      <c r="A844" s="1" t="s">
        <v>13</v>
      </c>
      <c r="B844" s="49">
        <v>18807</v>
      </c>
      <c r="C844" s="49">
        <f>INDEX('CalFire Financial Consequences'!$M$26:$P$26,INDEX($F$19:$F$34,MATCH(A844,$E$19:$E$34,0)))</f>
        <v>5361.3126300627364</v>
      </c>
    </row>
    <row r="845" spans="1:3" x14ac:dyDescent="0.25">
      <c r="A845" s="1" t="s">
        <v>10</v>
      </c>
      <c r="B845" s="49">
        <v>18873</v>
      </c>
      <c r="C845" s="49">
        <f>INDEX('CalFire Financial Consequences'!$M$26:$P$26,INDEX($F$19:$F$34,MATCH(A845,$E$19:$E$34,0)))</f>
        <v>1013.3938851009249</v>
      </c>
    </row>
    <row r="846" spans="1:3" x14ac:dyDescent="0.25">
      <c r="A846" s="1" t="s">
        <v>4</v>
      </c>
      <c r="B846" s="49">
        <v>18883</v>
      </c>
      <c r="C846" s="49">
        <f>INDEX('CalFire Financial Consequences'!$M$26:$P$26,INDEX($F$19:$F$34,MATCH(A846,$E$19:$E$34,0)))</f>
        <v>5361.3126300627364</v>
      </c>
    </row>
    <row r="847" spans="1:3" x14ac:dyDescent="0.25">
      <c r="A847" s="1" t="s">
        <v>2</v>
      </c>
      <c r="B847" s="49">
        <v>18908</v>
      </c>
      <c r="C847" s="49">
        <f>INDEX('CalFire Financial Consequences'!$M$26:$P$26,INDEX($F$19:$F$34,MATCH(A847,$E$19:$E$34,0)))</f>
        <v>1013.3938851009249</v>
      </c>
    </row>
    <row r="848" spans="1:3" x14ac:dyDescent="0.25">
      <c r="A848" s="1" t="s">
        <v>8</v>
      </c>
      <c r="B848" s="49">
        <v>18980</v>
      </c>
      <c r="C848" s="49">
        <f>INDEX('CalFire Financial Consequences'!$M$26:$P$26,INDEX($F$19:$F$34,MATCH(A848,$E$19:$E$34,0)))</f>
        <v>1013.3938851009249</v>
      </c>
    </row>
    <row r="849" spans="1:3" x14ac:dyDescent="0.25">
      <c r="A849" s="1" t="s">
        <v>9</v>
      </c>
      <c r="B849" s="49">
        <v>19028</v>
      </c>
      <c r="C849" s="49">
        <f>INDEX('CalFire Financial Consequences'!$M$26:$P$26,INDEX($F$19:$F$34,MATCH(A849,$E$19:$E$34,0)))</f>
        <v>1013.3938851009249</v>
      </c>
    </row>
    <row r="850" spans="1:3" x14ac:dyDescent="0.25">
      <c r="A850" s="1" t="s">
        <v>2</v>
      </c>
      <c r="B850" s="49">
        <v>19044</v>
      </c>
      <c r="C850" s="49">
        <f>INDEX('CalFire Financial Consequences'!$M$26:$P$26,INDEX($F$19:$F$34,MATCH(A850,$E$19:$E$34,0)))</f>
        <v>1013.3938851009249</v>
      </c>
    </row>
    <row r="851" spans="1:3" x14ac:dyDescent="0.25">
      <c r="A851" s="1" t="s">
        <v>2</v>
      </c>
      <c r="B851" s="49">
        <v>19136</v>
      </c>
      <c r="C851" s="49">
        <f>INDEX('CalFire Financial Consequences'!$M$26:$P$26,INDEX($F$19:$F$34,MATCH(A851,$E$19:$E$34,0)))</f>
        <v>1013.3938851009249</v>
      </c>
    </row>
    <row r="852" spans="1:3" x14ac:dyDescent="0.25">
      <c r="A852" s="1" t="s">
        <v>10</v>
      </c>
      <c r="B852" s="49">
        <v>19250</v>
      </c>
      <c r="C852" s="49">
        <f>INDEX('CalFire Financial Consequences'!$M$26:$P$26,INDEX($F$19:$F$34,MATCH(A852,$E$19:$E$34,0)))</f>
        <v>1013.3938851009249</v>
      </c>
    </row>
    <row r="853" spans="1:3" x14ac:dyDescent="0.25">
      <c r="A853" s="1" t="s">
        <v>3</v>
      </c>
      <c r="B853" s="49">
        <v>19316</v>
      </c>
      <c r="C853" s="49">
        <f>INDEX('CalFire Financial Consequences'!$M$26:$P$26,INDEX($F$19:$F$34,MATCH(A853,$E$19:$E$34,0)))</f>
        <v>1013.3938851009249</v>
      </c>
    </row>
    <row r="854" spans="1:3" x14ac:dyDescent="0.25">
      <c r="A854" s="1" t="s">
        <v>10</v>
      </c>
      <c r="B854" s="49">
        <v>19377</v>
      </c>
      <c r="C854" s="49">
        <f>INDEX('CalFire Financial Consequences'!$M$26:$P$26,INDEX($F$19:$F$34,MATCH(A854,$E$19:$E$34,0)))</f>
        <v>1013.3938851009249</v>
      </c>
    </row>
    <row r="855" spans="1:3" x14ac:dyDescent="0.25">
      <c r="A855" s="1" t="s">
        <v>6</v>
      </c>
      <c r="B855" s="49">
        <v>19440</v>
      </c>
      <c r="C855" s="49">
        <f>INDEX('CalFire Financial Consequences'!$M$26:$P$26,INDEX($F$19:$F$34,MATCH(A855,$E$19:$E$34,0)))</f>
        <v>27732.611609173346</v>
      </c>
    </row>
    <row r="856" spans="1:3" x14ac:dyDescent="0.25">
      <c r="A856" s="1" t="s">
        <v>2</v>
      </c>
      <c r="B856" s="49">
        <v>19469</v>
      </c>
      <c r="C856" s="49">
        <f>INDEX('CalFire Financial Consequences'!$M$26:$P$26,INDEX($F$19:$F$34,MATCH(A856,$E$19:$E$34,0)))</f>
        <v>1013.3938851009249</v>
      </c>
    </row>
    <row r="857" spans="1:3" x14ac:dyDescent="0.25">
      <c r="A857" s="1" t="s">
        <v>2</v>
      </c>
      <c r="B857" s="49">
        <v>19590</v>
      </c>
      <c r="C857" s="49">
        <f>INDEX('CalFire Financial Consequences'!$M$26:$P$26,INDEX($F$19:$F$34,MATCH(A857,$E$19:$E$34,0)))</f>
        <v>1013.3938851009249</v>
      </c>
    </row>
    <row r="858" spans="1:3" x14ac:dyDescent="0.25">
      <c r="A858" s="1" t="s">
        <v>8</v>
      </c>
      <c r="B858" s="49">
        <v>19601</v>
      </c>
      <c r="C858" s="49">
        <f>INDEX('CalFire Financial Consequences'!$M$26:$P$26,INDEX($F$19:$F$34,MATCH(A858,$E$19:$E$34,0)))</f>
        <v>1013.3938851009249</v>
      </c>
    </row>
    <row r="859" spans="1:3" x14ac:dyDescent="0.25">
      <c r="A859" s="1" t="s">
        <v>10</v>
      </c>
      <c r="B859" s="49">
        <v>19608</v>
      </c>
      <c r="C859" s="49">
        <f>INDEX('CalFire Financial Consequences'!$M$26:$P$26,INDEX($F$19:$F$34,MATCH(A859,$E$19:$E$34,0)))</f>
        <v>1013.3938851009249</v>
      </c>
    </row>
    <row r="860" spans="1:3" x14ac:dyDescent="0.25">
      <c r="A860" s="1" t="s">
        <v>4</v>
      </c>
      <c r="B860" s="49">
        <v>19682</v>
      </c>
      <c r="C860" s="49">
        <f>INDEX('CalFire Financial Consequences'!$M$26:$P$26,INDEX($F$19:$F$34,MATCH(A860,$E$19:$E$34,0)))</f>
        <v>5361.3126300627364</v>
      </c>
    </row>
    <row r="861" spans="1:3" x14ac:dyDescent="0.25">
      <c r="A861" s="1" t="s">
        <v>2</v>
      </c>
      <c r="B861" s="49">
        <v>19722</v>
      </c>
      <c r="C861" s="49">
        <f>INDEX('CalFire Financial Consequences'!$M$26:$P$26,INDEX($F$19:$F$34,MATCH(A861,$E$19:$E$34,0)))</f>
        <v>1013.3938851009249</v>
      </c>
    </row>
    <row r="862" spans="1:3" x14ac:dyDescent="0.25">
      <c r="A862" s="1" t="s">
        <v>4</v>
      </c>
      <c r="B862" s="49">
        <v>19757</v>
      </c>
      <c r="C862" s="49">
        <f>INDEX('CalFire Financial Consequences'!$M$26:$P$26,INDEX($F$19:$F$34,MATCH(A862,$E$19:$E$34,0)))</f>
        <v>5361.3126300627364</v>
      </c>
    </row>
    <row r="863" spans="1:3" x14ac:dyDescent="0.25">
      <c r="A863" s="1" t="s">
        <v>2</v>
      </c>
      <c r="B863" s="49">
        <v>19836</v>
      </c>
      <c r="C863" s="49">
        <f>INDEX('CalFire Financial Consequences'!$M$26:$P$26,INDEX($F$19:$F$34,MATCH(A863,$E$19:$E$34,0)))</f>
        <v>1013.3938851009249</v>
      </c>
    </row>
    <row r="864" spans="1:3" x14ac:dyDescent="0.25">
      <c r="A864" s="1" t="s">
        <v>10</v>
      </c>
      <c r="B864" s="49">
        <v>19923</v>
      </c>
      <c r="C864" s="49">
        <f>INDEX('CalFire Financial Consequences'!$M$26:$P$26,INDEX($F$19:$F$34,MATCH(A864,$E$19:$E$34,0)))</f>
        <v>1013.3938851009249</v>
      </c>
    </row>
    <row r="865" spans="1:3" x14ac:dyDescent="0.25">
      <c r="A865" s="1" t="s">
        <v>12</v>
      </c>
      <c r="B865" s="49">
        <v>19943</v>
      </c>
      <c r="C865" s="49">
        <f>INDEX('CalFire Financial Consequences'!$M$26:$P$26,INDEX($F$19:$F$34,MATCH(A865,$E$19:$E$34,0)))</f>
        <v>1013.3938851009249</v>
      </c>
    </row>
    <row r="866" spans="1:3" x14ac:dyDescent="0.25">
      <c r="A866" s="1" t="s">
        <v>4</v>
      </c>
      <c r="B866" s="49">
        <v>19951</v>
      </c>
      <c r="C866" s="49">
        <f>INDEX('CalFire Financial Consequences'!$M$26:$P$26,INDEX($F$19:$F$34,MATCH(A866,$E$19:$E$34,0)))</f>
        <v>5361.3126300627364</v>
      </c>
    </row>
    <row r="867" spans="1:3" x14ac:dyDescent="0.25">
      <c r="A867" s="1" t="s">
        <v>4</v>
      </c>
      <c r="B867" s="49">
        <v>19996</v>
      </c>
      <c r="C867" s="49">
        <f>INDEX('CalFire Financial Consequences'!$M$26:$P$26,INDEX($F$19:$F$34,MATCH(A867,$E$19:$E$34,0)))</f>
        <v>5361.3126300627364</v>
      </c>
    </row>
    <row r="868" spans="1:3" x14ac:dyDescent="0.25">
      <c r="A868" s="1" t="s">
        <v>2</v>
      </c>
      <c r="B868" s="49">
        <v>20007</v>
      </c>
      <c r="C868" s="49">
        <f>INDEX('CalFire Financial Consequences'!$M$26:$P$26,INDEX($F$19:$F$34,MATCH(A868,$E$19:$E$34,0)))</f>
        <v>1013.3938851009249</v>
      </c>
    </row>
    <row r="869" spans="1:3" x14ac:dyDescent="0.25">
      <c r="A869" s="1" t="s">
        <v>10</v>
      </c>
      <c r="B869" s="49">
        <v>20066</v>
      </c>
      <c r="C869" s="49">
        <f>INDEX('CalFire Financial Consequences'!$M$26:$P$26,INDEX($F$19:$F$34,MATCH(A869,$E$19:$E$34,0)))</f>
        <v>1013.3938851009249</v>
      </c>
    </row>
    <row r="870" spans="1:3" x14ac:dyDescent="0.25">
      <c r="A870" s="1" t="s">
        <v>4</v>
      </c>
      <c r="B870" s="49">
        <v>20103</v>
      </c>
      <c r="C870" s="49">
        <f>INDEX('CalFire Financial Consequences'!$M$26:$P$26,INDEX($F$19:$F$34,MATCH(A870,$E$19:$E$34,0)))</f>
        <v>5361.3126300627364</v>
      </c>
    </row>
    <row r="871" spans="1:3" x14ac:dyDescent="0.25">
      <c r="A871" s="1" t="s">
        <v>8</v>
      </c>
      <c r="B871" s="49">
        <v>20230</v>
      </c>
      <c r="C871" s="49">
        <f>INDEX('CalFire Financial Consequences'!$M$26:$P$26,INDEX($F$19:$F$34,MATCH(A871,$E$19:$E$34,0)))</f>
        <v>1013.3938851009249</v>
      </c>
    </row>
    <row r="872" spans="1:3" x14ac:dyDescent="0.25">
      <c r="A872" s="1" t="s">
        <v>10</v>
      </c>
      <c r="B872" s="49">
        <v>20311</v>
      </c>
      <c r="C872" s="49">
        <f>INDEX('CalFire Financial Consequences'!$M$26:$P$26,INDEX($F$19:$F$34,MATCH(A872,$E$19:$E$34,0)))</f>
        <v>1013.3938851009249</v>
      </c>
    </row>
    <row r="873" spans="1:3" x14ac:dyDescent="0.25">
      <c r="A873" s="1" t="s">
        <v>2</v>
      </c>
      <c r="B873" s="49">
        <v>20344</v>
      </c>
      <c r="C873" s="49">
        <f>INDEX('CalFire Financial Consequences'!$M$26:$P$26,INDEX($F$19:$F$34,MATCH(A873,$E$19:$E$34,0)))</f>
        <v>1013.3938851009249</v>
      </c>
    </row>
    <row r="874" spans="1:3" x14ac:dyDescent="0.25">
      <c r="A874" s="1" t="s">
        <v>10</v>
      </c>
      <c r="B874" s="49">
        <v>20356</v>
      </c>
      <c r="C874" s="49">
        <f>INDEX('CalFire Financial Consequences'!$M$26:$P$26,INDEX($F$19:$F$34,MATCH(A874,$E$19:$E$34,0)))</f>
        <v>1013.3938851009249</v>
      </c>
    </row>
    <row r="875" spans="1:3" x14ac:dyDescent="0.25">
      <c r="A875" s="1" t="s">
        <v>9</v>
      </c>
      <c r="B875" s="49">
        <v>20370</v>
      </c>
      <c r="C875" s="49">
        <f>INDEX('CalFire Financial Consequences'!$M$26:$P$26,INDEX($F$19:$F$34,MATCH(A875,$E$19:$E$34,0)))</f>
        <v>1013.3938851009249</v>
      </c>
    </row>
    <row r="876" spans="1:3" x14ac:dyDescent="0.25">
      <c r="A876" s="1" t="s">
        <v>2</v>
      </c>
      <c r="B876" s="49">
        <v>20448</v>
      </c>
      <c r="C876" s="49">
        <f>INDEX('CalFire Financial Consequences'!$M$26:$P$26,INDEX($F$19:$F$34,MATCH(A876,$E$19:$E$34,0)))</f>
        <v>1013.3938851009249</v>
      </c>
    </row>
    <row r="877" spans="1:3" x14ac:dyDescent="0.25">
      <c r="A877" s="1" t="s">
        <v>2</v>
      </c>
      <c r="B877" s="49">
        <v>20460</v>
      </c>
      <c r="C877" s="49">
        <f>INDEX('CalFire Financial Consequences'!$M$26:$P$26,INDEX($F$19:$F$34,MATCH(A877,$E$19:$E$34,0)))</f>
        <v>1013.3938851009249</v>
      </c>
    </row>
    <row r="878" spans="1:3" x14ac:dyDescent="0.25">
      <c r="A878" s="1" t="s">
        <v>2</v>
      </c>
      <c r="B878" s="49">
        <v>20525</v>
      </c>
      <c r="C878" s="49">
        <f>INDEX('CalFire Financial Consequences'!$M$26:$P$26,INDEX($F$19:$F$34,MATCH(A878,$E$19:$E$34,0)))</f>
        <v>1013.3938851009249</v>
      </c>
    </row>
    <row r="879" spans="1:3" x14ac:dyDescent="0.25">
      <c r="A879" s="1" t="s">
        <v>4</v>
      </c>
      <c r="B879" s="49">
        <v>20554</v>
      </c>
      <c r="C879" s="49">
        <f>INDEX('CalFire Financial Consequences'!$M$26:$P$26,INDEX($F$19:$F$34,MATCH(A879,$E$19:$E$34,0)))</f>
        <v>5361.3126300627364</v>
      </c>
    </row>
    <row r="880" spans="1:3" x14ac:dyDescent="0.25">
      <c r="A880" s="1" t="s">
        <v>13</v>
      </c>
      <c r="B880" s="49">
        <v>20631</v>
      </c>
      <c r="C880" s="49">
        <f>INDEX('CalFire Financial Consequences'!$M$26:$P$26,INDEX($F$19:$F$34,MATCH(A880,$E$19:$E$34,0)))</f>
        <v>5361.3126300627364</v>
      </c>
    </row>
    <row r="881" spans="1:3" x14ac:dyDescent="0.25">
      <c r="A881" s="1" t="s">
        <v>2</v>
      </c>
      <c r="B881" s="49">
        <v>20804</v>
      </c>
      <c r="C881" s="49">
        <f>INDEX('CalFire Financial Consequences'!$M$26:$P$26,INDEX($F$19:$F$34,MATCH(A881,$E$19:$E$34,0)))</f>
        <v>1013.3938851009249</v>
      </c>
    </row>
    <row r="882" spans="1:3" x14ac:dyDescent="0.25">
      <c r="A882" s="1" t="s">
        <v>10</v>
      </c>
      <c r="B882" s="49">
        <v>21012</v>
      </c>
      <c r="C882" s="49">
        <f>INDEX('CalFire Financial Consequences'!$M$26:$P$26,INDEX($F$19:$F$34,MATCH(A882,$E$19:$E$34,0)))</f>
        <v>1013.3938851009249</v>
      </c>
    </row>
    <row r="883" spans="1:3" x14ac:dyDescent="0.25">
      <c r="A883" s="1" t="s">
        <v>13</v>
      </c>
      <c r="B883" s="49">
        <v>21038</v>
      </c>
      <c r="C883" s="49">
        <f>INDEX('CalFire Financial Consequences'!$M$26:$P$26,INDEX($F$19:$F$34,MATCH(A883,$E$19:$E$34,0)))</f>
        <v>5361.3126300627364</v>
      </c>
    </row>
    <row r="884" spans="1:3" x14ac:dyDescent="0.25">
      <c r="A884" s="1" t="s">
        <v>2</v>
      </c>
      <c r="B884" s="49">
        <v>21045</v>
      </c>
      <c r="C884" s="49">
        <f>INDEX('CalFire Financial Consequences'!$M$26:$P$26,INDEX($F$19:$F$34,MATCH(A884,$E$19:$E$34,0)))</f>
        <v>1013.3938851009249</v>
      </c>
    </row>
    <row r="885" spans="1:3" x14ac:dyDescent="0.25">
      <c r="A885" s="1" t="s">
        <v>2</v>
      </c>
      <c r="B885" s="49">
        <v>21149</v>
      </c>
      <c r="C885" s="49">
        <f>INDEX('CalFire Financial Consequences'!$M$26:$P$26,INDEX($F$19:$F$34,MATCH(A885,$E$19:$E$34,0)))</f>
        <v>1013.3938851009249</v>
      </c>
    </row>
    <row r="886" spans="1:3" x14ac:dyDescent="0.25">
      <c r="A886" s="1" t="s">
        <v>8</v>
      </c>
      <c r="B886" s="49">
        <v>21195</v>
      </c>
      <c r="C886" s="49">
        <f>INDEX('CalFire Financial Consequences'!$M$26:$P$26,INDEX($F$19:$F$34,MATCH(A886,$E$19:$E$34,0)))</f>
        <v>1013.3938851009249</v>
      </c>
    </row>
    <row r="887" spans="1:3" x14ac:dyDescent="0.25">
      <c r="A887" s="1" t="s">
        <v>6</v>
      </c>
      <c r="B887" s="49">
        <v>21231</v>
      </c>
      <c r="C887" s="49">
        <f>INDEX('CalFire Financial Consequences'!$M$26:$P$26,INDEX($F$19:$F$34,MATCH(A887,$E$19:$E$34,0)))</f>
        <v>27732.611609173346</v>
      </c>
    </row>
    <row r="888" spans="1:3" x14ac:dyDescent="0.25">
      <c r="A888" s="1" t="s">
        <v>2</v>
      </c>
      <c r="B888" s="49">
        <v>21290</v>
      </c>
      <c r="C888" s="49">
        <f>INDEX('CalFire Financial Consequences'!$M$26:$P$26,INDEX($F$19:$F$34,MATCH(A888,$E$19:$E$34,0)))</f>
        <v>1013.3938851009249</v>
      </c>
    </row>
    <row r="889" spans="1:3" x14ac:dyDescent="0.25">
      <c r="A889" s="1" t="s">
        <v>4</v>
      </c>
      <c r="B889" s="49">
        <v>21296</v>
      </c>
      <c r="C889" s="49">
        <f>INDEX('CalFire Financial Consequences'!$M$26:$P$26,INDEX($F$19:$F$34,MATCH(A889,$E$19:$E$34,0)))</f>
        <v>5361.3126300627364</v>
      </c>
    </row>
    <row r="890" spans="1:3" x14ac:dyDescent="0.25">
      <c r="A890" s="1" t="s">
        <v>2</v>
      </c>
      <c r="B890" s="49">
        <v>21329</v>
      </c>
      <c r="C890" s="49">
        <f>INDEX('CalFire Financial Consequences'!$M$26:$P$26,INDEX($F$19:$F$34,MATCH(A890,$E$19:$E$34,0)))</f>
        <v>1013.3938851009249</v>
      </c>
    </row>
    <row r="891" spans="1:3" x14ac:dyDescent="0.25">
      <c r="A891" s="1" t="s">
        <v>2</v>
      </c>
      <c r="B891" s="49">
        <v>21350</v>
      </c>
      <c r="C891" s="49">
        <f>INDEX('CalFire Financial Consequences'!$M$26:$P$26,INDEX($F$19:$F$34,MATCH(A891,$E$19:$E$34,0)))</f>
        <v>1013.3938851009249</v>
      </c>
    </row>
    <row r="892" spans="1:3" x14ac:dyDescent="0.25">
      <c r="A892" s="1" t="s">
        <v>4</v>
      </c>
      <c r="B892" s="49">
        <v>21353</v>
      </c>
      <c r="C892" s="49">
        <f>INDEX('CalFire Financial Consequences'!$M$26:$P$26,INDEX($F$19:$F$34,MATCH(A892,$E$19:$E$34,0)))</f>
        <v>5361.3126300627364</v>
      </c>
    </row>
    <row r="893" spans="1:3" x14ac:dyDescent="0.25">
      <c r="A893" s="1" t="s">
        <v>2</v>
      </c>
      <c r="B893" s="49">
        <v>21357</v>
      </c>
      <c r="C893" s="49">
        <f>INDEX('CalFire Financial Consequences'!$M$26:$P$26,INDEX($F$19:$F$34,MATCH(A893,$E$19:$E$34,0)))</f>
        <v>1013.3938851009249</v>
      </c>
    </row>
    <row r="894" spans="1:3" x14ac:dyDescent="0.25">
      <c r="A894" s="1" t="s">
        <v>13</v>
      </c>
      <c r="B894" s="49">
        <v>21420</v>
      </c>
      <c r="C894" s="49">
        <f>INDEX('CalFire Financial Consequences'!$M$26:$P$26,INDEX($F$19:$F$34,MATCH(A894,$E$19:$E$34,0)))</f>
        <v>5361.3126300627364</v>
      </c>
    </row>
    <row r="895" spans="1:3" x14ac:dyDescent="0.25">
      <c r="A895" s="1" t="s">
        <v>10</v>
      </c>
      <c r="B895" s="49">
        <v>21434</v>
      </c>
      <c r="C895" s="49">
        <f>INDEX('CalFire Financial Consequences'!$M$26:$P$26,INDEX($F$19:$F$34,MATCH(A895,$E$19:$E$34,0)))</f>
        <v>1013.3938851009249</v>
      </c>
    </row>
    <row r="896" spans="1:3" x14ac:dyDescent="0.25">
      <c r="A896" s="1" t="s">
        <v>2</v>
      </c>
      <c r="B896" s="49">
        <v>21484</v>
      </c>
      <c r="C896" s="49">
        <f>INDEX('CalFire Financial Consequences'!$M$26:$P$26,INDEX($F$19:$F$34,MATCH(A896,$E$19:$E$34,0)))</f>
        <v>1013.3938851009249</v>
      </c>
    </row>
    <row r="897" spans="1:3" x14ac:dyDescent="0.25">
      <c r="A897" s="1" t="s">
        <v>8</v>
      </c>
      <c r="B897" s="49">
        <v>21555</v>
      </c>
      <c r="C897" s="49">
        <f>INDEX('CalFire Financial Consequences'!$M$26:$P$26,INDEX($F$19:$F$34,MATCH(A897,$E$19:$E$34,0)))</f>
        <v>1013.3938851009249</v>
      </c>
    </row>
    <row r="898" spans="1:3" x14ac:dyDescent="0.25">
      <c r="A898" s="1" t="s">
        <v>10</v>
      </c>
      <c r="B898" s="49">
        <v>21640</v>
      </c>
      <c r="C898" s="49">
        <f>INDEX('CalFire Financial Consequences'!$M$26:$P$26,INDEX($F$19:$F$34,MATCH(A898,$E$19:$E$34,0)))</f>
        <v>1013.3938851009249</v>
      </c>
    </row>
    <row r="899" spans="1:3" x14ac:dyDescent="0.25">
      <c r="A899" s="1" t="s">
        <v>2</v>
      </c>
      <c r="B899" s="49">
        <v>21661</v>
      </c>
      <c r="C899" s="49">
        <f>INDEX('CalFire Financial Consequences'!$M$26:$P$26,INDEX($F$19:$F$34,MATCH(A899,$E$19:$E$34,0)))</f>
        <v>1013.3938851009249</v>
      </c>
    </row>
    <row r="900" spans="1:3" x14ac:dyDescent="0.25">
      <c r="A900" s="1" t="s">
        <v>2</v>
      </c>
      <c r="B900" s="49">
        <v>21669</v>
      </c>
      <c r="C900" s="49">
        <f>INDEX('CalFire Financial Consequences'!$M$26:$P$26,INDEX($F$19:$F$34,MATCH(A900,$E$19:$E$34,0)))</f>
        <v>1013.3938851009249</v>
      </c>
    </row>
    <row r="901" spans="1:3" x14ac:dyDescent="0.25">
      <c r="A901" s="1" t="s">
        <v>10</v>
      </c>
      <c r="B901" s="49">
        <v>21896</v>
      </c>
      <c r="C901" s="49">
        <f>INDEX('CalFire Financial Consequences'!$M$26:$P$26,INDEX($F$19:$F$34,MATCH(A901,$E$19:$E$34,0)))</f>
        <v>1013.3938851009249</v>
      </c>
    </row>
    <row r="902" spans="1:3" x14ac:dyDescent="0.25">
      <c r="A902" s="1" t="s">
        <v>13</v>
      </c>
      <c r="B902" s="49">
        <v>21982</v>
      </c>
      <c r="C902" s="49">
        <f>INDEX('CalFire Financial Consequences'!$M$26:$P$26,INDEX($F$19:$F$34,MATCH(A902,$E$19:$E$34,0)))</f>
        <v>5361.3126300627364</v>
      </c>
    </row>
    <row r="903" spans="1:3" x14ac:dyDescent="0.25">
      <c r="A903" s="1" t="s">
        <v>4</v>
      </c>
      <c r="B903" s="49">
        <v>22011</v>
      </c>
      <c r="C903" s="49">
        <f>INDEX('CalFire Financial Consequences'!$M$26:$P$26,INDEX($F$19:$F$34,MATCH(A903,$E$19:$E$34,0)))</f>
        <v>5361.3126300627364</v>
      </c>
    </row>
    <row r="904" spans="1:3" x14ac:dyDescent="0.25">
      <c r="A904" s="1" t="s">
        <v>2</v>
      </c>
      <c r="B904" s="49">
        <v>22064</v>
      </c>
      <c r="C904" s="49">
        <f>INDEX('CalFire Financial Consequences'!$M$26:$P$26,INDEX($F$19:$F$34,MATCH(A904,$E$19:$E$34,0)))</f>
        <v>1013.3938851009249</v>
      </c>
    </row>
    <row r="905" spans="1:3" x14ac:dyDescent="0.25">
      <c r="A905" s="1" t="s">
        <v>2</v>
      </c>
      <c r="B905" s="49">
        <v>22127</v>
      </c>
      <c r="C905" s="49">
        <f>INDEX('CalFire Financial Consequences'!$M$26:$P$26,INDEX($F$19:$F$34,MATCH(A905,$E$19:$E$34,0)))</f>
        <v>1013.3938851009249</v>
      </c>
    </row>
    <row r="906" spans="1:3" x14ac:dyDescent="0.25">
      <c r="A906" s="1" t="s">
        <v>2</v>
      </c>
      <c r="B906" s="49">
        <v>22273</v>
      </c>
      <c r="C906" s="49">
        <f>INDEX('CalFire Financial Consequences'!$M$26:$P$26,INDEX($F$19:$F$34,MATCH(A906,$E$19:$E$34,0)))</f>
        <v>1013.3938851009249</v>
      </c>
    </row>
    <row r="907" spans="1:3" x14ac:dyDescent="0.25">
      <c r="A907" s="1" t="s">
        <v>2</v>
      </c>
      <c r="B907" s="49">
        <v>22374</v>
      </c>
      <c r="C907" s="49">
        <f>INDEX('CalFire Financial Consequences'!$M$26:$P$26,INDEX($F$19:$F$34,MATCH(A907,$E$19:$E$34,0)))</f>
        <v>1013.3938851009249</v>
      </c>
    </row>
    <row r="908" spans="1:3" x14ac:dyDescent="0.25">
      <c r="A908" s="1" t="s">
        <v>4</v>
      </c>
      <c r="B908" s="49">
        <v>22417</v>
      </c>
      <c r="C908" s="49">
        <f>INDEX('CalFire Financial Consequences'!$M$26:$P$26,INDEX($F$19:$F$34,MATCH(A908,$E$19:$E$34,0)))</f>
        <v>5361.3126300627364</v>
      </c>
    </row>
    <row r="909" spans="1:3" x14ac:dyDescent="0.25">
      <c r="A909" s="1" t="s">
        <v>4</v>
      </c>
      <c r="B909" s="49">
        <v>22574</v>
      </c>
      <c r="C909" s="49">
        <f>INDEX('CalFire Financial Consequences'!$M$26:$P$26,INDEX($F$19:$F$34,MATCH(A909,$E$19:$E$34,0)))</f>
        <v>5361.3126300627364</v>
      </c>
    </row>
    <row r="910" spans="1:3" x14ac:dyDescent="0.25">
      <c r="A910" s="1" t="s">
        <v>4</v>
      </c>
      <c r="B910" s="49">
        <v>22592</v>
      </c>
      <c r="C910" s="49">
        <f>INDEX('CalFire Financial Consequences'!$M$26:$P$26,INDEX($F$19:$F$34,MATCH(A910,$E$19:$E$34,0)))</f>
        <v>5361.3126300627364</v>
      </c>
    </row>
    <row r="911" spans="1:3" x14ac:dyDescent="0.25">
      <c r="A911" s="1" t="s">
        <v>2</v>
      </c>
      <c r="B911" s="49">
        <v>22680</v>
      </c>
      <c r="C911" s="49">
        <f>INDEX('CalFire Financial Consequences'!$M$26:$P$26,INDEX($F$19:$F$34,MATCH(A911,$E$19:$E$34,0)))</f>
        <v>1013.3938851009249</v>
      </c>
    </row>
    <row r="912" spans="1:3" x14ac:dyDescent="0.25">
      <c r="A912" s="1" t="s">
        <v>2</v>
      </c>
      <c r="B912" s="49">
        <v>22712</v>
      </c>
      <c r="C912" s="49">
        <f>INDEX('CalFire Financial Consequences'!$M$26:$P$26,INDEX($F$19:$F$34,MATCH(A912,$E$19:$E$34,0)))</f>
        <v>1013.3938851009249</v>
      </c>
    </row>
    <row r="913" spans="1:3" x14ac:dyDescent="0.25">
      <c r="A913" s="1" t="s">
        <v>4</v>
      </c>
      <c r="B913" s="49">
        <v>22732</v>
      </c>
      <c r="C913" s="49">
        <f>INDEX('CalFire Financial Consequences'!$M$26:$P$26,INDEX($F$19:$F$34,MATCH(A913,$E$19:$E$34,0)))</f>
        <v>5361.3126300627364</v>
      </c>
    </row>
    <row r="914" spans="1:3" x14ac:dyDescent="0.25">
      <c r="A914" s="1" t="s">
        <v>2</v>
      </c>
      <c r="B914" s="49">
        <v>22789</v>
      </c>
      <c r="C914" s="49">
        <f>INDEX('CalFire Financial Consequences'!$M$26:$P$26,INDEX($F$19:$F$34,MATCH(A914,$E$19:$E$34,0)))</f>
        <v>1013.3938851009249</v>
      </c>
    </row>
    <row r="915" spans="1:3" x14ac:dyDescent="0.25">
      <c r="A915" s="1" t="s">
        <v>2</v>
      </c>
      <c r="B915" s="49">
        <v>22833</v>
      </c>
      <c r="C915" s="49">
        <f>INDEX('CalFire Financial Consequences'!$M$26:$P$26,INDEX($F$19:$F$34,MATCH(A915,$E$19:$E$34,0)))</f>
        <v>1013.3938851009249</v>
      </c>
    </row>
    <row r="916" spans="1:3" x14ac:dyDescent="0.25">
      <c r="A916" s="1" t="s">
        <v>4</v>
      </c>
      <c r="B916" s="49">
        <v>22851</v>
      </c>
      <c r="C916" s="49">
        <f>INDEX('CalFire Financial Consequences'!$M$26:$P$26,INDEX($F$19:$F$34,MATCH(A916,$E$19:$E$34,0)))</f>
        <v>5361.3126300627364</v>
      </c>
    </row>
    <row r="917" spans="1:3" x14ac:dyDescent="0.25">
      <c r="A917" s="1" t="s">
        <v>2</v>
      </c>
      <c r="B917" s="49">
        <v>22872</v>
      </c>
      <c r="C917" s="49">
        <f>INDEX('CalFire Financial Consequences'!$M$26:$P$26,INDEX($F$19:$F$34,MATCH(A917,$E$19:$E$34,0)))</f>
        <v>1013.3938851009249</v>
      </c>
    </row>
    <row r="918" spans="1:3" x14ac:dyDescent="0.25">
      <c r="A918" s="1" t="s">
        <v>8</v>
      </c>
      <c r="B918" s="49">
        <v>22872</v>
      </c>
      <c r="C918" s="49">
        <f>INDEX('CalFire Financial Consequences'!$M$26:$P$26,INDEX($F$19:$F$34,MATCH(A918,$E$19:$E$34,0)))</f>
        <v>1013.3938851009249</v>
      </c>
    </row>
    <row r="919" spans="1:3" x14ac:dyDescent="0.25">
      <c r="A919" s="1" t="s">
        <v>2</v>
      </c>
      <c r="B919" s="49">
        <v>22890</v>
      </c>
      <c r="C919" s="49">
        <f>INDEX('CalFire Financial Consequences'!$M$26:$P$26,INDEX($F$19:$F$34,MATCH(A919,$E$19:$E$34,0)))</f>
        <v>1013.3938851009249</v>
      </c>
    </row>
    <row r="920" spans="1:3" x14ac:dyDescent="0.25">
      <c r="A920" s="1" t="s">
        <v>3</v>
      </c>
      <c r="B920" s="49">
        <v>22986</v>
      </c>
      <c r="C920" s="49">
        <f>INDEX('CalFire Financial Consequences'!$M$26:$P$26,INDEX($F$19:$F$34,MATCH(A920,$E$19:$E$34,0)))</f>
        <v>1013.3938851009249</v>
      </c>
    </row>
    <row r="921" spans="1:3" x14ac:dyDescent="0.25">
      <c r="A921" s="1" t="s">
        <v>10</v>
      </c>
      <c r="B921" s="49">
        <v>23024</v>
      </c>
      <c r="C921" s="49">
        <f>INDEX('CalFire Financial Consequences'!$M$26:$P$26,INDEX($F$19:$F$34,MATCH(A921,$E$19:$E$34,0)))</f>
        <v>1013.3938851009249</v>
      </c>
    </row>
    <row r="922" spans="1:3" x14ac:dyDescent="0.25">
      <c r="A922" s="1" t="s">
        <v>4</v>
      </c>
      <c r="B922" s="49">
        <v>23100</v>
      </c>
      <c r="C922" s="49">
        <f>INDEX('CalFire Financial Consequences'!$M$26:$P$26,INDEX($F$19:$F$34,MATCH(A922,$E$19:$E$34,0)))</f>
        <v>5361.3126300627364</v>
      </c>
    </row>
    <row r="923" spans="1:3" x14ac:dyDescent="0.25">
      <c r="A923" s="1" t="s">
        <v>4</v>
      </c>
      <c r="B923" s="49">
        <v>23227</v>
      </c>
      <c r="C923" s="49">
        <f>INDEX('CalFire Financial Consequences'!$M$26:$P$26,INDEX($F$19:$F$34,MATCH(A923,$E$19:$E$34,0)))</f>
        <v>5361.3126300627364</v>
      </c>
    </row>
    <row r="924" spans="1:3" x14ac:dyDescent="0.25">
      <c r="A924" s="1" t="s">
        <v>13</v>
      </c>
      <c r="B924" s="49">
        <v>23384</v>
      </c>
      <c r="C924" s="49">
        <f>INDEX('CalFire Financial Consequences'!$M$26:$P$26,INDEX($F$19:$F$34,MATCH(A924,$E$19:$E$34,0)))</f>
        <v>5361.3126300627364</v>
      </c>
    </row>
    <row r="925" spans="1:3" x14ac:dyDescent="0.25">
      <c r="A925" s="1" t="s">
        <v>13</v>
      </c>
      <c r="B925" s="49">
        <v>23413</v>
      </c>
      <c r="C925" s="49">
        <f>INDEX('CalFire Financial Consequences'!$M$26:$P$26,INDEX($F$19:$F$34,MATCH(A925,$E$19:$E$34,0)))</f>
        <v>5361.3126300627364</v>
      </c>
    </row>
    <row r="926" spans="1:3" x14ac:dyDescent="0.25">
      <c r="A926" s="1" t="s">
        <v>10</v>
      </c>
      <c r="B926" s="49">
        <v>23500</v>
      </c>
      <c r="C926" s="49">
        <f>INDEX('CalFire Financial Consequences'!$M$26:$P$26,INDEX($F$19:$F$34,MATCH(A926,$E$19:$E$34,0)))</f>
        <v>1013.3938851009249</v>
      </c>
    </row>
    <row r="927" spans="1:3" x14ac:dyDescent="0.25">
      <c r="A927" s="1" t="s">
        <v>4</v>
      </c>
      <c r="B927" s="49">
        <v>23519</v>
      </c>
      <c r="C927" s="49">
        <f>INDEX('CalFire Financial Consequences'!$M$26:$P$26,INDEX($F$19:$F$34,MATCH(A927,$E$19:$E$34,0)))</f>
        <v>5361.3126300627364</v>
      </c>
    </row>
    <row r="928" spans="1:3" x14ac:dyDescent="0.25">
      <c r="A928" s="1" t="s">
        <v>12</v>
      </c>
      <c r="B928" s="49">
        <v>23627</v>
      </c>
      <c r="C928" s="49">
        <f>INDEX('CalFire Financial Consequences'!$M$26:$P$26,INDEX($F$19:$F$34,MATCH(A928,$E$19:$E$34,0)))</f>
        <v>1013.3938851009249</v>
      </c>
    </row>
    <row r="929" spans="1:3" x14ac:dyDescent="0.25">
      <c r="A929" s="1" t="s">
        <v>3</v>
      </c>
      <c r="B929" s="49">
        <v>23770</v>
      </c>
      <c r="C929" s="49">
        <f>INDEX('CalFire Financial Consequences'!$M$26:$P$26,INDEX($F$19:$F$34,MATCH(A929,$E$19:$E$34,0)))</f>
        <v>1013.3938851009249</v>
      </c>
    </row>
    <row r="930" spans="1:3" x14ac:dyDescent="0.25">
      <c r="A930" s="1" t="s">
        <v>3</v>
      </c>
      <c r="B930" s="49">
        <v>23790</v>
      </c>
      <c r="C930" s="49">
        <f>INDEX('CalFire Financial Consequences'!$M$26:$P$26,INDEX($F$19:$F$34,MATCH(A930,$E$19:$E$34,0)))</f>
        <v>1013.3938851009249</v>
      </c>
    </row>
    <row r="931" spans="1:3" x14ac:dyDescent="0.25">
      <c r="A931" s="1" t="s">
        <v>10</v>
      </c>
      <c r="B931" s="49">
        <v>23826</v>
      </c>
      <c r="C931" s="49">
        <f>INDEX('CalFire Financial Consequences'!$M$26:$P$26,INDEX($F$19:$F$34,MATCH(A931,$E$19:$E$34,0)))</f>
        <v>1013.3938851009249</v>
      </c>
    </row>
    <row r="932" spans="1:3" x14ac:dyDescent="0.25">
      <c r="A932" s="1" t="s">
        <v>2</v>
      </c>
      <c r="B932" s="49">
        <v>23830</v>
      </c>
      <c r="C932" s="49">
        <f>INDEX('CalFire Financial Consequences'!$M$26:$P$26,INDEX($F$19:$F$34,MATCH(A932,$E$19:$E$34,0)))</f>
        <v>1013.3938851009249</v>
      </c>
    </row>
    <row r="933" spans="1:3" x14ac:dyDescent="0.25">
      <c r="A933" s="1" t="s">
        <v>2</v>
      </c>
      <c r="B933" s="49">
        <v>23963</v>
      </c>
      <c r="C933" s="49">
        <f>INDEX('CalFire Financial Consequences'!$M$26:$P$26,INDEX($F$19:$F$34,MATCH(A933,$E$19:$E$34,0)))</f>
        <v>1013.3938851009249</v>
      </c>
    </row>
    <row r="934" spans="1:3" x14ac:dyDescent="0.25">
      <c r="A934" s="1" t="s">
        <v>2</v>
      </c>
      <c r="B934" s="49">
        <v>23993</v>
      </c>
      <c r="C934" s="49">
        <f>INDEX('CalFire Financial Consequences'!$M$26:$P$26,INDEX($F$19:$F$34,MATCH(A934,$E$19:$E$34,0)))</f>
        <v>1013.3938851009249</v>
      </c>
    </row>
    <row r="935" spans="1:3" x14ac:dyDescent="0.25">
      <c r="A935" s="1" t="s">
        <v>8</v>
      </c>
      <c r="B935" s="49">
        <v>24025</v>
      </c>
      <c r="C935" s="49">
        <f>INDEX('CalFire Financial Consequences'!$M$26:$P$26,INDEX($F$19:$F$34,MATCH(A935,$E$19:$E$34,0)))</f>
        <v>1013.3938851009249</v>
      </c>
    </row>
    <row r="936" spans="1:3" x14ac:dyDescent="0.25">
      <c r="A936" s="1" t="s">
        <v>13</v>
      </c>
      <c r="B936" s="49">
        <v>24042</v>
      </c>
      <c r="C936" s="49">
        <f>INDEX('CalFire Financial Consequences'!$M$26:$P$26,INDEX($F$19:$F$34,MATCH(A936,$E$19:$E$34,0)))</f>
        <v>5361.3126300627364</v>
      </c>
    </row>
    <row r="937" spans="1:3" x14ac:dyDescent="0.25">
      <c r="A937" s="1" t="s">
        <v>5</v>
      </c>
      <c r="B937" s="49">
        <v>24065</v>
      </c>
      <c r="C937" s="49">
        <f>INDEX('CalFire Financial Consequences'!$M$26:$P$26,INDEX($F$19:$F$34,MATCH(A937,$E$19:$E$34,0)))</f>
        <v>1013.3938851009249</v>
      </c>
    </row>
    <row r="938" spans="1:3" x14ac:dyDescent="0.25">
      <c r="A938" s="1" t="s">
        <v>10</v>
      </c>
      <c r="B938" s="49">
        <v>24252</v>
      </c>
      <c r="C938" s="49">
        <f>INDEX('CalFire Financial Consequences'!$M$26:$P$26,INDEX($F$19:$F$34,MATCH(A938,$E$19:$E$34,0)))</f>
        <v>1013.3938851009249</v>
      </c>
    </row>
    <row r="939" spans="1:3" x14ac:dyDescent="0.25">
      <c r="A939" s="1" t="s">
        <v>4</v>
      </c>
      <c r="B939" s="49">
        <v>24360</v>
      </c>
      <c r="C939" s="49">
        <f>INDEX('CalFire Financial Consequences'!$M$26:$P$26,INDEX($F$19:$F$34,MATCH(A939,$E$19:$E$34,0)))</f>
        <v>5361.3126300627364</v>
      </c>
    </row>
    <row r="940" spans="1:3" x14ac:dyDescent="0.25">
      <c r="A940" s="1" t="s">
        <v>14</v>
      </c>
      <c r="B940" s="49">
        <v>24459</v>
      </c>
      <c r="C940" s="49">
        <f>INDEX('CalFire Financial Consequences'!$M$26:$P$26,INDEX($F$19:$F$34,MATCH(A940,$E$19:$E$34,0)))</f>
        <v>27732.611609173346</v>
      </c>
    </row>
    <row r="941" spans="1:3" x14ac:dyDescent="0.25">
      <c r="A941" s="1" t="s">
        <v>2</v>
      </c>
      <c r="B941" s="49">
        <v>24671</v>
      </c>
      <c r="C941" s="49">
        <f>INDEX('CalFire Financial Consequences'!$M$26:$P$26,INDEX($F$19:$F$34,MATCH(A941,$E$19:$E$34,0)))</f>
        <v>1013.3938851009249</v>
      </c>
    </row>
    <row r="942" spans="1:3" x14ac:dyDescent="0.25">
      <c r="A942" s="1" t="s">
        <v>9</v>
      </c>
      <c r="B942" s="49">
        <v>24690</v>
      </c>
      <c r="C942" s="49">
        <f>INDEX('CalFire Financial Consequences'!$M$26:$P$26,INDEX($F$19:$F$34,MATCH(A942,$E$19:$E$34,0)))</f>
        <v>1013.3938851009249</v>
      </c>
    </row>
    <row r="943" spans="1:3" x14ac:dyDescent="0.25">
      <c r="A943" s="1" t="s">
        <v>4</v>
      </c>
      <c r="B943" s="49">
        <v>24834</v>
      </c>
      <c r="C943" s="49">
        <f>INDEX('CalFire Financial Consequences'!$M$26:$P$26,INDEX($F$19:$F$34,MATCH(A943,$E$19:$E$34,0)))</f>
        <v>5361.3126300627364</v>
      </c>
    </row>
    <row r="944" spans="1:3" x14ac:dyDescent="0.25">
      <c r="A944" s="1" t="s">
        <v>8</v>
      </c>
      <c r="B944" s="49">
        <v>25102</v>
      </c>
      <c r="C944" s="49">
        <f>INDEX('CalFire Financial Consequences'!$M$26:$P$26,INDEX($F$19:$F$34,MATCH(A944,$E$19:$E$34,0)))</f>
        <v>1013.3938851009249</v>
      </c>
    </row>
    <row r="945" spans="1:3" x14ac:dyDescent="0.25">
      <c r="A945" s="1" t="s">
        <v>6</v>
      </c>
      <c r="B945" s="49">
        <v>25105</v>
      </c>
      <c r="C945" s="49">
        <f>INDEX('CalFire Financial Consequences'!$M$26:$P$26,INDEX($F$19:$F$34,MATCH(A945,$E$19:$E$34,0)))</f>
        <v>27732.611609173346</v>
      </c>
    </row>
    <row r="946" spans="1:3" x14ac:dyDescent="0.25">
      <c r="A946" s="1" t="s">
        <v>2</v>
      </c>
      <c r="B946" s="49">
        <v>25253</v>
      </c>
      <c r="C946" s="49">
        <f>INDEX('CalFire Financial Consequences'!$M$26:$P$26,INDEX($F$19:$F$34,MATCH(A946,$E$19:$E$34,0)))</f>
        <v>1013.3938851009249</v>
      </c>
    </row>
    <row r="947" spans="1:3" x14ac:dyDescent="0.25">
      <c r="A947" s="1" t="s">
        <v>10</v>
      </c>
      <c r="B947" s="49">
        <v>25526</v>
      </c>
      <c r="C947" s="49">
        <f>INDEX('CalFire Financial Consequences'!$M$26:$P$26,INDEX($F$19:$F$34,MATCH(A947,$E$19:$E$34,0)))</f>
        <v>1013.3938851009249</v>
      </c>
    </row>
    <row r="948" spans="1:3" x14ac:dyDescent="0.25">
      <c r="A948" s="1" t="s">
        <v>4</v>
      </c>
      <c r="B948" s="49">
        <v>25668</v>
      </c>
      <c r="C948" s="49">
        <f>INDEX('CalFire Financial Consequences'!$M$26:$P$26,INDEX($F$19:$F$34,MATCH(A948,$E$19:$E$34,0)))</f>
        <v>5361.3126300627364</v>
      </c>
    </row>
    <row r="949" spans="1:3" x14ac:dyDescent="0.25">
      <c r="A949" s="1" t="s">
        <v>2</v>
      </c>
      <c r="B949" s="49">
        <v>25678</v>
      </c>
      <c r="C949" s="49">
        <f>INDEX('CalFire Financial Consequences'!$M$26:$P$26,INDEX($F$19:$F$34,MATCH(A949,$E$19:$E$34,0)))</f>
        <v>1013.3938851009249</v>
      </c>
    </row>
    <row r="950" spans="1:3" x14ac:dyDescent="0.25">
      <c r="A950" s="1" t="s">
        <v>3</v>
      </c>
      <c r="B950" s="49">
        <v>25920</v>
      </c>
      <c r="C950" s="49">
        <f>INDEX('CalFire Financial Consequences'!$M$26:$P$26,INDEX($F$19:$F$34,MATCH(A950,$E$19:$E$34,0)))</f>
        <v>1013.3938851009249</v>
      </c>
    </row>
    <row r="951" spans="1:3" x14ac:dyDescent="0.25">
      <c r="A951" s="1" t="s">
        <v>2</v>
      </c>
      <c r="B951" s="49">
        <v>25974</v>
      </c>
      <c r="C951" s="49">
        <f>INDEX('CalFire Financial Consequences'!$M$26:$P$26,INDEX($F$19:$F$34,MATCH(A951,$E$19:$E$34,0)))</f>
        <v>1013.3938851009249</v>
      </c>
    </row>
    <row r="952" spans="1:3" x14ac:dyDescent="0.25">
      <c r="A952" s="1" t="s">
        <v>10</v>
      </c>
      <c r="B952" s="49">
        <v>25994</v>
      </c>
      <c r="C952" s="49">
        <f>INDEX('CalFire Financial Consequences'!$M$26:$P$26,INDEX($F$19:$F$34,MATCH(A952,$E$19:$E$34,0)))</f>
        <v>1013.3938851009249</v>
      </c>
    </row>
    <row r="953" spans="1:3" x14ac:dyDescent="0.25">
      <c r="A953" s="1" t="s">
        <v>9</v>
      </c>
      <c r="B953" s="49">
        <v>26000</v>
      </c>
      <c r="C953" s="49">
        <f>INDEX('CalFire Financial Consequences'!$M$26:$P$26,INDEX($F$19:$F$34,MATCH(A953,$E$19:$E$34,0)))</f>
        <v>1013.3938851009249</v>
      </c>
    </row>
    <row r="954" spans="1:3" x14ac:dyDescent="0.25">
      <c r="A954" s="1" t="s">
        <v>2</v>
      </c>
      <c r="B954" s="49">
        <v>26070</v>
      </c>
      <c r="C954" s="49">
        <f>INDEX('CalFire Financial Consequences'!$M$26:$P$26,INDEX($F$19:$F$34,MATCH(A954,$E$19:$E$34,0)))</f>
        <v>1013.3938851009249</v>
      </c>
    </row>
    <row r="955" spans="1:3" x14ac:dyDescent="0.25">
      <c r="A955" s="1" t="s">
        <v>4</v>
      </c>
      <c r="B955" s="49">
        <v>26120</v>
      </c>
      <c r="C955" s="49">
        <f>INDEX('CalFire Financial Consequences'!$M$26:$P$26,INDEX($F$19:$F$34,MATCH(A955,$E$19:$E$34,0)))</f>
        <v>5361.3126300627364</v>
      </c>
    </row>
    <row r="956" spans="1:3" x14ac:dyDescent="0.25">
      <c r="A956" s="1" t="s">
        <v>2</v>
      </c>
      <c r="B956" s="49">
        <v>26123</v>
      </c>
      <c r="C956" s="49">
        <f>INDEX('CalFire Financial Consequences'!$M$26:$P$26,INDEX($F$19:$F$34,MATCH(A956,$E$19:$E$34,0)))</f>
        <v>1013.3938851009249</v>
      </c>
    </row>
    <row r="957" spans="1:3" x14ac:dyDescent="0.25">
      <c r="A957" s="1" t="s">
        <v>2</v>
      </c>
      <c r="B957" s="49">
        <v>26160</v>
      </c>
      <c r="C957" s="49">
        <f>INDEX('CalFire Financial Consequences'!$M$26:$P$26,INDEX($F$19:$F$34,MATCH(A957,$E$19:$E$34,0)))</f>
        <v>1013.3938851009249</v>
      </c>
    </row>
    <row r="958" spans="1:3" x14ac:dyDescent="0.25">
      <c r="A958" s="1" t="s">
        <v>8</v>
      </c>
      <c r="B958" s="49">
        <v>26283</v>
      </c>
      <c r="C958" s="49">
        <f>INDEX('CalFire Financial Consequences'!$M$26:$P$26,INDEX($F$19:$F$34,MATCH(A958,$E$19:$E$34,0)))</f>
        <v>1013.3938851009249</v>
      </c>
    </row>
    <row r="959" spans="1:3" x14ac:dyDescent="0.25">
      <c r="A959" s="1" t="s">
        <v>14</v>
      </c>
      <c r="B959" s="49">
        <v>26316</v>
      </c>
      <c r="C959" s="49">
        <f>INDEX('CalFire Financial Consequences'!$M$26:$P$26,INDEX($F$19:$F$34,MATCH(A959,$E$19:$E$34,0)))</f>
        <v>27732.611609173346</v>
      </c>
    </row>
    <row r="960" spans="1:3" x14ac:dyDescent="0.25">
      <c r="A960" s="1" t="s">
        <v>8</v>
      </c>
      <c r="B960" s="49">
        <v>26400</v>
      </c>
      <c r="C960" s="49">
        <f>INDEX('CalFire Financial Consequences'!$M$26:$P$26,INDEX($F$19:$F$34,MATCH(A960,$E$19:$E$34,0)))</f>
        <v>1013.3938851009249</v>
      </c>
    </row>
    <row r="961" spans="1:3" x14ac:dyDescent="0.25">
      <c r="A961" s="1" t="s">
        <v>3</v>
      </c>
      <c r="B961" s="49">
        <v>26513</v>
      </c>
      <c r="C961" s="49">
        <f>INDEX('CalFire Financial Consequences'!$M$26:$P$26,INDEX($F$19:$F$34,MATCH(A961,$E$19:$E$34,0)))</f>
        <v>1013.3938851009249</v>
      </c>
    </row>
    <row r="962" spans="1:3" x14ac:dyDescent="0.25">
      <c r="A962" s="1" t="s">
        <v>4</v>
      </c>
      <c r="B962" s="49">
        <v>26532</v>
      </c>
      <c r="C962" s="49">
        <f>INDEX('CalFire Financial Consequences'!$M$26:$P$26,INDEX($F$19:$F$34,MATCH(A962,$E$19:$E$34,0)))</f>
        <v>5361.3126300627364</v>
      </c>
    </row>
    <row r="963" spans="1:3" x14ac:dyDescent="0.25">
      <c r="A963" s="1" t="s">
        <v>2</v>
      </c>
      <c r="B963" s="49">
        <v>26593</v>
      </c>
      <c r="C963" s="49">
        <f>INDEX('CalFire Financial Consequences'!$M$26:$P$26,INDEX($F$19:$F$34,MATCH(A963,$E$19:$E$34,0)))</f>
        <v>1013.3938851009249</v>
      </c>
    </row>
    <row r="964" spans="1:3" x14ac:dyDescent="0.25">
      <c r="A964" s="1" t="s">
        <v>13</v>
      </c>
      <c r="B964" s="49">
        <v>26703</v>
      </c>
      <c r="C964" s="49">
        <f>INDEX('CalFire Financial Consequences'!$M$26:$P$26,INDEX($F$19:$F$34,MATCH(A964,$E$19:$E$34,0)))</f>
        <v>5361.3126300627364</v>
      </c>
    </row>
    <row r="965" spans="1:3" x14ac:dyDescent="0.25">
      <c r="A965" s="1" t="s">
        <v>4</v>
      </c>
      <c r="B965" s="49">
        <v>26767</v>
      </c>
      <c r="C965" s="49">
        <f>INDEX('CalFire Financial Consequences'!$M$26:$P$26,INDEX($F$19:$F$34,MATCH(A965,$E$19:$E$34,0)))</f>
        <v>5361.3126300627364</v>
      </c>
    </row>
    <row r="966" spans="1:3" x14ac:dyDescent="0.25">
      <c r="A966" s="1" t="s">
        <v>4</v>
      </c>
      <c r="B966" s="49">
        <v>26776</v>
      </c>
      <c r="C966" s="49">
        <f>INDEX('CalFire Financial Consequences'!$M$26:$P$26,INDEX($F$19:$F$34,MATCH(A966,$E$19:$E$34,0)))</f>
        <v>5361.3126300627364</v>
      </c>
    </row>
    <row r="967" spans="1:3" x14ac:dyDescent="0.25">
      <c r="A967" s="1" t="s">
        <v>4</v>
      </c>
      <c r="B967" s="49">
        <v>27007</v>
      </c>
      <c r="C967" s="49">
        <f>INDEX('CalFire Financial Consequences'!$M$26:$P$26,INDEX($F$19:$F$34,MATCH(A967,$E$19:$E$34,0)))</f>
        <v>5361.3126300627364</v>
      </c>
    </row>
    <row r="968" spans="1:3" x14ac:dyDescent="0.25">
      <c r="A968" s="1" t="s">
        <v>2</v>
      </c>
      <c r="B968" s="49">
        <v>27164</v>
      </c>
      <c r="C968" s="49">
        <f>INDEX('CalFire Financial Consequences'!$M$26:$P$26,INDEX($F$19:$F$34,MATCH(A968,$E$19:$E$34,0)))</f>
        <v>1013.3938851009249</v>
      </c>
    </row>
    <row r="969" spans="1:3" x14ac:dyDescent="0.25">
      <c r="A969" s="1" t="s">
        <v>2</v>
      </c>
      <c r="B969" s="49">
        <v>27379</v>
      </c>
      <c r="C969" s="49">
        <f>INDEX('CalFire Financial Consequences'!$M$26:$P$26,INDEX($F$19:$F$34,MATCH(A969,$E$19:$E$34,0)))</f>
        <v>1013.3938851009249</v>
      </c>
    </row>
    <row r="970" spans="1:3" x14ac:dyDescent="0.25">
      <c r="A970" s="1" t="s">
        <v>4</v>
      </c>
      <c r="B970" s="49">
        <v>27723</v>
      </c>
      <c r="C970" s="49">
        <f>INDEX('CalFire Financial Consequences'!$M$26:$P$26,INDEX($F$19:$F$34,MATCH(A970,$E$19:$E$34,0)))</f>
        <v>5361.3126300627364</v>
      </c>
    </row>
    <row r="971" spans="1:3" x14ac:dyDescent="0.25">
      <c r="A971" s="1" t="s">
        <v>12</v>
      </c>
      <c r="B971" s="49">
        <v>27780</v>
      </c>
      <c r="C971" s="49">
        <f>INDEX('CalFire Financial Consequences'!$M$26:$P$26,INDEX($F$19:$F$34,MATCH(A971,$E$19:$E$34,0)))</f>
        <v>1013.3938851009249</v>
      </c>
    </row>
    <row r="972" spans="1:3" x14ac:dyDescent="0.25">
      <c r="A972" s="1" t="s">
        <v>9</v>
      </c>
      <c r="B972" s="49">
        <v>27789</v>
      </c>
      <c r="C972" s="49">
        <f>INDEX('CalFire Financial Consequences'!$M$26:$P$26,INDEX($F$19:$F$34,MATCH(A972,$E$19:$E$34,0)))</f>
        <v>1013.3938851009249</v>
      </c>
    </row>
    <row r="973" spans="1:3" x14ac:dyDescent="0.25">
      <c r="A973" s="1" t="s">
        <v>10</v>
      </c>
      <c r="B973" s="49">
        <v>27813</v>
      </c>
      <c r="C973" s="49">
        <f>INDEX('CalFire Financial Consequences'!$M$26:$P$26,INDEX($F$19:$F$34,MATCH(A973,$E$19:$E$34,0)))</f>
        <v>1013.3938851009249</v>
      </c>
    </row>
    <row r="974" spans="1:3" x14ac:dyDescent="0.25">
      <c r="A974" s="1" t="s">
        <v>2</v>
      </c>
      <c r="B974" s="49">
        <v>27849</v>
      </c>
      <c r="C974" s="49">
        <f>INDEX('CalFire Financial Consequences'!$M$26:$P$26,INDEX($F$19:$F$34,MATCH(A974,$E$19:$E$34,0)))</f>
        <v>1013.3938851009249</v>
      </c>
    </row>
    <row r="975" spans="1:3" x14ac:dyDescent="0.25">
      <c r="A975" s="1" t="s">
        <v>2</v>
      </c>
      <c r="B975" s="49">
        <v>28146</v>
      </c>
      <c r="C975" s="49">
        <f>INDEX('CalFire Financial Consequences'!$M$26:$P$26,INDEX($F$19:$F$34,MATCH(A975,$E$19:$E$34,0)))</f>
        <v>1013.3938851009249</v>
      </c>
    </row>
    <row r="976" spans="1:3" x14ac:dyDescent="0.25">
      <c r="A976" s="1" t="s">
        <v>8</v>
      </c>
      <c r="B976" s="49">
        <v>28160</v>
      </c>
      <c r="C976" s="49">
        <f>INDEX('CalFire Financial Consequences'!$M$26:$P$26,INDEX($F$19:$F$34,MATCH(A976,$E$19:$E$34,0)))</f>
        <v>1013.3938851009249</v>
      </c>
    </row>
    <row r="977" spans="1:3" x14ac:dyDescent="0.25">
      <c r="A977" s="1" t="s">
        <v>8</v>
      </c>
      <c r="B977" s="49">
        <v>28206</v>
      </c>
      <c r="C977" s="49">
        <f>INDEX('CalFire Financial Consequences'!$M$26:$P$26,INDEX($F$19:$F$34,MATCH(A977,$E$19:$E$34,0)))</f>
        <v>1013.3938851009249</v>
      </c>
    </row>
    <row r="978" spans="1:3" x14ac:dyDescent="0.25">
      <c r="A978" s="1" t="s">
        <v>2</v>
      </c>
      <c r="B978" s="49">
        <v>28240</v>
      </c>
      <c r="C978" s="49">
        <f>INDEX('CalFire Financial Consequences'!$M$26:$P$26,INDEX($F$19:$F$34,MATCH(A978,$E$19:$E$34,0)))</f>
        <v>1013.3938851009249</v>
      </c>
    </row>
    <row r="979" spans="1:3" x14ac:dyDescent="0.25">
      <c r="A979" s="1" t="s">
        <v>2</v>
      </c>
      <c r="B979" s="49">
        <v>28316</v>
      </c>
      <c r="C979" s="49">
        <f>INDEX('CalFire Financial Consequences'!$M$26:$P$26,INDEX($F$19:$F$34,MATCH(A979,$E$19:$E$34,0)))</f>
        <v>1013.3938851009249</v>
      </c>
    </row>
    <row r="980" spans="1:3" x14ac:dyDescent="0.25">
      <c r="A980" s="1" t="s">
        <v>2</v>
      </c>
      <c r="B980" s="49">
        <v>28509</v>
      </c>
      <c r="C980" s="49">
        <f>INDEX('CalFire Financial Consequences'!$M$26:$P$26,INDEX($F$19:$F$34,MATCH(A980,$E$19:$E$34,0)))</f>
        <v>1013.3938851009249</v>
      </c>
    </row>
    <row r="981" spans="1:3" x14ac:dyDescent="0.25">
      <c r="A981" s="1" t="s">
        <v>2</v>
      </c>
      <c r="B981" s="49">
        <v>28612</v>
      </c>
      <c r="C981" s="49">
        <f>INDEX('CalFire Financial Consequences'!$M$26:$P$26,INDEX($F$19:$F$34,MATCH(A981,$E$19:$E$34,0)))</f>
        <v>1013.3938851009249</v>
      </c>
    </row>
    <row r="982" spans="1:3" x14ac:dyDescent="0.25">
      <c r="A982" s="1" t="s">
        <v>2</v>
      </c>
      <c r="B982" s="49">
        <v>28650</v>
      </c>
      <c r="C982" s="49">
        <f>INDEX('CalFire Financial Consequences'!$M$26:$P$26,INDEX($F$19:$F$34,MATCH(A982,$E$19:$E$34,0)))</f>
        <v>1013.3938851009249</v>
      </c>
    </row>
    <row r="983" spans="1:3" x14ac:dyDescent="0.25">
      <c r="A983" s="1" t="s">
        <v>9</v>
      </c>
      <c r="B983" s="49">
        <v>28758</v>
      </c>
      <c r="C983" s="49">
        <f>INDEX('CalFire Financial Consequences'!$M$26:$P$26,INDEX($F$19:$F$34,MATCH(A983,$E$19:$E$34,0)))</f>
        <v>1013.3938851009249</v>
      </c>
    </row>
    <row r="984" spans="1:3" x14ac:dyDescent="0.25">
      <c r="A984" s="1" t="s">
        <v>2</v>
      </c>
      <c r="B984" s="49">
        <v>28873</v>
      </c>
      <c r="C984" s="49">
        <f>INDEX('CalFire Financial Consequences'!$M$26:$P$26,INDEX($F$19:$F$34,MATCH(A984,$E$19:$E$34,0)))</f>
        <v>1013.3938851009249</v>
      </c>
    </row>
    <row r="985" spans="1:3" x14ac:dyDescent="0.25">
      <c r="A985" s="1" t="s">
        <v>2</v>
      </c>
      <c r="B985" s="49">
        <v>28900</v>
      </c>
      <c r="C985" s="49">
        <f>INDEX('CalFire Financial Consequences'!$M$26:$P$26,INDEX($F$19:$F$34,MATCH(A985,$E$19:$E$34,0)))</f>
        <v>1013.3938851009249</v>
      </c>
    </row>
    <row r="986" spans="1:3" x14ac:dyDescent="0.25">
      <c r="A986" s="1" t="s">
        <v>2</v>
      </c>
      <c r="B986" s="49">
        <v>28912</v>
      </c>
      <c r="C986" s="49">
        <f>INDEX('CalFire Financial Consequences'!$M$26:$P$26,INDEX($F$19:$F$34,MATCH(A986,$E$19:$E$34,0)))</f>
        <v>1013.3938851009249</v>
      </c>
    </row>
    <row r="987" spans="1:3" x14ac:dyDescent="0.25">
      <c r="A987" s="1" t="s">
        <v>9</v>
      </c>
      <c r="B987" s="49">
        <v>28967</v>
      </c>
      <c r="C987" s="49">
        <f>INDEX('CalFire Financial Consequences'!$M$26:$P$26,INDEX($F$19:$F$34,MATCH(A987,$E$19:$E$34,0)))</f>
        <v>1013.3938851009249</v>
      </c>
    </row>
    <row r="988" spans="1:3" x14ac:dyDescent="0.25">
      <c r="A988" s="1" t="s">
        <v>10</v>
      </c>
      <c r="B988" s="49">
        <v>29092</v>
      </c>
      <c r="C988" s="49">
        <f>INDEX('CalFire Financial Consequences'!$M$26:$P$26,INDEX($F$19:$F$34,MATCH(A988,$E$19:$E$34,0)))</f>
        <v>1013.3938851009249</v>
      </c>
    </row>
    <row r="989" spans="1:3" x14ac:dyDescent="0.25">
      <c r="A989" s="1" t="s">
        <v>2</v>
      </c>
      <c r="B989" s="49">
        <v>29093</v>
      </c>
      <c r="C989" s="49">
        <f>INDEX('CalFire Financial Consequences'!$M$26:$P$26,INDEX($F$19:$F$34,MATCH(A989,$E$19:$E$34,0)))</f>
        <v>1013.3938851009249</v>
      </c>
    </row>
    <row r="990" spans="1:3" x14ac:dyDescent="0.25">
      <c r="A990" s="1" t="s">
        <v>2</v>
      </c>
      <c r="B990" s="49">
        <v>29219</v>
      </c>
      <c r="C990" s="49">
        <f>INDEX('CalFire Financial Consequences'!$M$26:$P$26,INDEX($F$19:$F$34,MATCH(A990,$E$19:$E$34,0)))</f>
        <v>1013.3938851009249</v>
      </c>
    </row>
    <row r="991" spans="1:3" x14ac:dyDescent="0.25">
      <c r="A991" s="1" t="s">
        <v>2</v>
      </c>
      <c r="B991" s="49">
        <v>29252</v>
      </c>
      <c r="C991" s="49">
        <f>INDEX('CalFire Financial Consequences'!$M$26:$P$26,INDEX($F$19:$F$34,MATCH(A991,$E$19:$E$34,0)))</f>
        <v>1013.3938851009249</v>
      </c>
    </row>
    <row r="992" spans="1:3" x14ac:dyDescent="0.25">
      <c r="A992" s="1" t="s">
        <v>8</v>
      </c>
      <c r="B992" s="49">
        <v>29255</v>
      </c>
      <c r="C992" s="49">
        <f>INDEX('CalFire Financial Consequences'!$M$26:$P$26,INDEX($F$19:$F$34,MATCH(A992,$E$19:$E$34,0)))</f>
        <v>1013.3938851009249</v>
      </c>
    </row>
    <row r="993" spans="1:3" x14ac:dyDescent="0.25">
      <c r="A993" s="1" t="s">
        <v>2</v>
      </c>
      <c r="B993" s="49">
        <v>29355</v>
      </c>
      <c r="C993" s="49">
        <f>INDEX('CalFire Financial Consequences'!$M$26:$P$26,INDEX($F$19:$F$34,MATCH(A993,$E$19:$E$34,0)))</f>
        <v>1013.3938851009249</v>
      </c>
    </row>
    <row r="994" spans="1:3" x14ac:dyDescent="0.25">
      <c r="A994" s="1" t="s">
        <v>2</v>
      </c>
      <c r="B994" s="49">
        <v>29408</v>
      </c>
      <c r="C994" s="49">
        <f>INDEX('CalFire Financial Consequences'!$M$26:$P$26,INDEX($F$19:$F$34,MATCH(A994,$E$19:$E$34,0)))</f>
        <v>1013.3938851009249</v>
      </c>
    </row>
    <row r="995" spans="1:3" x14ac:dyDescent="0.25">
      <c r="A995" s="1" t="s">
        <v>10</v>
      </c>
      <c r="B995" s="49">
        <v>29487</v>
      </c>
      <c r="C995" s="49">
        <f>INDEX('CalFire Financial Consequences'!$M$26:$P$26,INDEX($F$19:$F$34,MATCH(A995,$E$19:$E$34,0)))</f>
        <v>1013.3938851009249</v>
      </c>
    </row>
    <row r="996" spans="1:3" x14ac:dyDescent="0.25">
      <c r="A996" s="1" t="s">
        <v>2</v>
      </c>
      <c r="B996" s="49">
        <v>29512</v>
      </c>
      <c r="C996" s="49">
        <f>INDEX('CalFire Financial Consequences'!$M$26:$P$26,INDEX($F$19:$F$34,MATCH(A996,$E$19:$E$34,0)))</f>
        <v>1013.3938851009249</v>
      </c>
    </row>
    <row r="997" spans="1:3" x14ac:dyDescent="0.25">
      <c r="A997" s="1" t="s">
        <v>4</v>
      </c>
      <c r="B997" s="49">
        <v>29522</v>
      </c>
      <c r="C997" s="49">
        <f>INDEX('CalFire Financial Consequences'!$M$26:$P$26,INDEX($F$19:$F$34,MATCH(A997,$E$19:$E$34,0)))</f>
        <v>5361.3126300627364</v>
      </c>
    </row>
    <row r="998" spans="1:3" x14ac:dyDescent="0.25">
      <c r="A998" s="1" t="s">
        <v>10</v>
      </c>
      <c r="B998" s="49">
        <v>29522</v>
      </c>
      <c r="C998" s="49">
        <f>INDEX('CalFire Financial Consequences'!$M$26:$P$26,INDEX($F$19:$F$34,MATCH(A998,$E$19:$E$34,0)))</f>
        <v>1013.3938851009249</v>
      </c>
    </row>
    <row r="999" spans="1:3" x14ac:dyDescent="0.25">
      <c r="A999" s="1" t="s">
        <v>2</v>
      </c>
      <c r="B999" s="49">
        <v>29532</v>
      </c>
      <c r="C999" s="49">
        <f>INDEX('CalFire Financial Consequences'!$M$26:$P$26,INDEX($F$19:$F$34,MATCH(A999,$E$19:$E$34,0)))</f>
        <v>1013.3938851009249</v>
      </c>
    </row>
    <row r="1000" spans="1:3" x14ac:dyDescent="0.25">
      <c r="A1000" s="1" t="s">
        <v>2</v>
      </c>
      <c r="B1000" s="49">
        <v>29727</v>
      </c>
      <c r="C1000" s="49">
        <f>INDEX('CalFire Financial Consequences'!$M$26:$P$26,INDEX($F$19:$F$34,MATCH(A1000,$E$19:$E$34,0)))</f>
        <v>1013.3938851009249</v>
      </c>
    </row>
    <row r="1001" spans="1:3" x14ac:dyDescent="0.25">
      <c r="A1001" s="1" t="s">
        <v>2</v>
      </c>
      <c r="B1001" s="49">
        <v>29732</v>
      </c>
      <c r="C1001" s="49">
        <f>INDEX('CalFire Financial Consequences'!$M$26:$P$26,INDEX($F$19:$F$34,MATCH(A1001,$E$19:$E$34,0)))</f>
        <v>1013.3938851009249</v>
      </c>
    </row>
    <row r="1002" spans="1:3" x14ac:dyDescent="0.25">
      <c r="A1002" s="1" t="s">
        <v>2</v>
      </c>
      <c r="B1002" s="49">
        <v>29869</v>
      </c>
      <c r="C1002" s="49">
        <f>INDEX('CalFire Financial Consequences'!$M$26:$P$26,INDEX($F$19:$F$34,MATCH(A1002,$E$19:$E$34,0)))</f>
        <v>1013.3938851009249</v>
      </c>
    </row>
    <row r="1003" spans="1:3" x14ac:dyDescent="0.25">
      <c r="A1003" s="1" t="s">
        <v>6</v>
      </c>
      <c r="B1003" s="49">
        <v>29925</v>
      </c>
      <c r="C1003" s="49">
        <f>INDEX('CalFire Financial Consequences'!$M$26:$P$26,INDEX($F$19:$F$34,MATCH(A1003,$E$19:$E$34,0)))</f>
        <v>27732.611609173346</v>
      </c>
    </row>
    <row r="1004" spans="1:3" x14ac:dyDescent="0.25">
      <c r="A1004" s="1" t="s">
        <v>2</v>
      </c>
      <c r="B1004" s="49">
        <v>30041</v>
      </c>
      <c r="C1004" s="49">
        <f>INDEX('CalFire Financial Consequences'!$M$26:$P$26,INDEX($F$19:$F$34,MATCH(A1004,$E$19:$E$34,0)))</f>
        <v>1013.3938851009249</v>
      </c>
    </row>
    <row r="1005" spans="1:3" x14ac:dyDescent="0.25">
      <c r="A1005" s="1" t="s">
        <v>2</v>
      </c>
      <c r="B1005" s="49">
        <v>30139</v>
      </c>
      <c r="C1005" s="49">
        <f>INDEX('CalFire Financial Consequences'!$M$26:$P$26,INDEX($F$19:$F$34,MATCH(A1005,$E$19:$E$34,0)))</f>
        <v>1013.3938851009249</v>
      </c>
    </row>
    <row r="1006" spans="1:3" x14ac:dyDescent="0.25">
      <c r="A1006" s="1" t="s">
        <v>2</v>
      </c>
      <c r="B1006" s="49">
        <v>30162</v>
      </c>
      <c r="C1006" s="49">
        <f>INDEX('CalFire Financial Consequences'!$M$26:$P$26,INDEX($F$19:$F$34,MATCH(A1006,$E$19:$E$34,0)))</f>
        <v>1013.3938851009249</v>
      </c>
    </row>
    <row r="1007" spans="1:3" x14ac:dyDescent="0.25">
      <c r="A1007" s="1" t="s">
        <v>8</v>
      </c>
      <c r="B1007" s="49">
        <v>30475</v>
      </c>
      <c r="C1007" s="49">
        <f>INDEX('CalFire Financial Consequences'!$M$26:$P$26,INDEX($F$19:$F$34,MATCH(A1007,$E$19:$E$34,0)))</f>
        <v>1013.3938851009249</v>
      </c>
    </row>
    <row r="1008" spans="1:3" x14ac:dyDescent="0.25">
      <c r="A1008" s="1" t="s">
        <v>4</v>
      </c>
      <c r="B1008" s="49">
        <v>30484</v>
      </c>
      <c r="C1008" s="49">
        <f>INDEX('CalFire Financial Consequences'!$M$26:$P$26,INDEX($F$19:$F$34,MATCH(A1008,$E$19:$E$34,0)))</f>
        <v>5361.3126300627364</v>
      </c>
    </row>
    <row r="1009" spans="1:3" x14ac:dyDescent="0.25">
      <c r="A1009" s="1" t="s">
        <v>4</v>
      </c>
      <c r="B1009" s="49">
        <v>30620</v>
      </c>
      <c r="C1009" s="49">
        <f>INDEX('CalFire Financial Consequences'!$M$26:$P$26,INDEX($F$19:$F$34,MATCH(A1009,$E$19:$E$34,0)))</f>
        <v>5361.3126300627364</v>
      </c>
    </row>
    <row r="1010" spans="1:3" x14ac:dyDescent="0.25">
      <c r="A1010" s="1" t="s">
        <v>4</v>
      </c>
      <c r="B1010" s="49">
        <v>30728</v>
      </c>
      <c r="C1010" s="49">
        <f>INDEX('CalFire Financial Consequences'!$M$26:$P$26,INDEX($F$19:$F$34,MATCH(A1010,$E$19:$E$34,0)))</f>
        <v>5361.3126300627364</v>
      </c>
    </row>
    <row r="1011" spans="1:3" x14ac:dyDescent="0.25">
      <c r="A1011" s="1" t="s">
        <v>8</v>
      </c>
      <c r="B1011" s="49">
        <v>30780</v>
      </c>
      <c r="C1011" s="49">
        <f>INDEX('CalFire Financial Consequences'!$M$26:$P$26,INDEX($F$19:$F$34,MATCH(A1011,$E$19:$E$34,0)))</f>
        <v>1013.3938851009249</v>
      </c>
    </row>
    <row r="1012" spans="1:3" x14ac:dyDescent="0.25">
      <c r="A1012" s="1" t="s">
        <v>2</v>
      </c>
      <c r="B1012" s="49">
        <v>30878</v>
      </c>
      <c r="C1012" s="49">
        <f>INDEX('CalFire Financial Consequences'!$M$26:$P$26,INDEX($F$19:$F$34,MATCH(A1012,$E$19:$E$34,0)))</f>
        <v>1013.3938851009249</v>
      </c>
    </row>
    <row r="1013" spans="1:3" x14ac:dyDescent="0.25">
      <c r="A1013" s="1" t="s">
        <v>4</v>
      </c>
      <c r="B1013" s="49">
        <v>31041</v>
      </c>
      <c r="C1013" s="49">
        <f>INDEX('CalFire Financial Consequences'!$M$26:$P$26,INDEX($F$19:$F$34,MATCH(A1013,$E$19:$E$34,0)))</f>
        <v>5361.3126300627364</v>
      </c>
    </row>
    <row r="1014" spans="1:3" x14ac:dyDescent="0.25">
      <c r="A1014" s="1" t="s">
        <v>5</v>
      </c>
      <c r="B1014" s="49">
        <v>31093</v>
      </c>
      <c r="C1014" s="49">
        <f>INDEX('CalFire Financial Consequences'!$M$26:$P$26,INDEX($F$19:$F$34,MATCH(A1014,$E$19:$E$34,0)))</f>
        <v>1013.3938851009249</v>
      </c>
    </row>
    <row r="1015" spans="1:3" x14ac:dyDescent="0.25">
      <c r="A1015" s="1" t="s">
        <v>2</v>
      </c>
      <c r="B1015" s="49">
        <v>31194</v>
      </c>
      <c r="C1015" s="49">
        <f>INDEX('CalFire Financial Consequences'!$M$26:$P$26,INDEX($F$19:$F$34,MATCH(A1015,$E$19:$E$34,0)))</f>
        <v>1013.3938851009249</v>
      </c>
    </row>
    <row r="1016" spans="1:3" x14ac:dyDescent="0.25">
      <c r="A1016" s="1" t="s">
        <v>8</v>
      </c>
      <c r="B1016" s="49">
        <v>31269</v>
      </c>
      <c r="C1016" s="49">
        <f>INDEX('CalFire Financial Consequences'!$M$26:$P$26,INDEX($F$19:$F$34,MATCH(A1016,$E$19:$E$34,0)))</f>
        <v>1013.3938851009249</v>
      </c>
    </row>
    <row r="1017" spans="1:3" x14ac:dyDescent="0.25">
      <c r="A1017" s="1" t="s">
        <v>12</v>
      </c>
      <c r="B1017" s="49">
        <v>31302</v>
      </c>
      <c r="C1017" s="49">
        <f>INDEX('CalFire Financial Consequences'!$M$26:$P$26,INDEX($F$19:$F$34,MATCH(A1017,$E$19:$E$34,0)))</f>
        <v>1013.3938851009249</v>
      </c>
    </row>
    <row r="1018" spans="1:3" x14ac:dyDescent="0.25">
      <c r="A1018" s="1" t="s">
        <v>2</v>
      </c>
      <c r="B1018" s="49">
        <v>31402</v>
      </c>
      <c r="C1018" s="49">
        <f>INDEX('CalFire Financial Consequences'!$M$26:$P$26,INDEX($F$19:$F$34,MATCH(A1018,$E$19:$E$34,0)))</f>
        <v>1013.3938851009249</v>
      </c>
    </row>
    <row r="1019" spans="1:3" x14ac:dyDescent="0.25">
      <c r="A1019" s="1" t="s">
        <v>2</v>
      </c>
      <c r="B1019" s="49">
        <v>31695</v>
      </c>
      <c r="C1019" s="49">
        <f>INDEX('CalFire Financial Consequences'!$M$26:$P$26,INDEX($F$19:$F$34,MATCH(A1019,$E$19:$E$34,0)))</f>
        <v>1013.3938851009249</v>
      </c>
    </row>
    <row r="1020" spans="1:3" x14ac:dyDescent="0.25">
      <c r="A1020" s="1" t="s">
        <v>4</v>
      </c>
      <c r="B1020" s="49">
        <v>31771</v>
      </c>
      <c r="C1020" s="49">
        <f>INDEX('CalFire Financial Consequences'!$M$26:$P$26,INDEX($F$19:$F$34,MATCH(A1020,$E$19:$E$34,0)))</f>
        <v>5361.3126300627364</v>
      </c>
    </row>
    <row r="1021" spans="1:3" x14ac:dyDescent="0.25">
      <c r="A1021" s="1" t="s">
        <v>8</v>
      </c>
      <c r="B1021" s="49">
        <v>31777</v>
      </c>
      <c r="C1021" s="49">
        <f>INDEX('CalFire Financial Consequences'!$M$26:$P$26,INDEX($F$19:$F$34,MATCH(A1021,$E$19:$E$34,0)))</f>
        <v>1013.3938851009249</v>
      </c>
    </row>
    <row r="1022" spans="1:3" x14ac:dyDescent="0.25">
      <c r="A1022" s="1" t="s">
        <v>2</v>
      </c>
      <c r="B1022" s="49">
        <v>31898</v>
      </c>
      <c r="C1022" s="49">
        <f>INDEX('CalFire Financial Consequences'!$M$26:$P$26,INDEX($F$19:$F$34,MATCH(A1022,$E$19:$E$34,0)))</f>
        <v>1013.3938851009249</v>
      </c>
    </row>
    <row r="1023" spans="1:3" x14ac:dyDescent="0.25">
      <c r="A1023" s="1" t="s">
        <v>4</v>
      </c>
      <c r="B1023" s="49">
        <v>31980</v>
      </c>
      <c r="C1023" s="49">
        <f>INDEX('CalFire Financial Consequences'!$M$26:$P$26,INDEX($F$19:$F$34,MATCH(A1023,$E$19:$E$34,0)))</f>
        <v>5361.3126300627364</v>
      </c>
    </row>
    <row r="1024" spans="1:3" x14ac:dyDescent="0.25">
      <c r="A1024" s="1" t="s">
        <v>4</v>
      </c>
      <c r="B1024" s="49">
        <v>32269</v>
      </c>
      <c r="C1024" s="49">
        <f>INDEX('CalFire Financial Consequences'!$M$26:$P$26,INDEX($F$19:$F$34,MATCH(A1024,$E$19:$E$34,0)))</f>
        <v>5361.3126300627364</v>
      </c>
    </row>
    <row r="1025" spans="1:3" x14ac:dyDescent="0.25">
      <c r="A1025" s="1" t="s">
        <v>2</v>
      </c>
      <c r="B1025" s="49">
        <v>32419</v>
      </c>
      <c r="C1025" s="49">
        <f>INDEX('CalFire Financial Consequences'!$M$26:$P$26,INDEX($F$19:$F$34,MATCH(A1025,$E$19:$E$34,0)))</f>
        <v>1013.3938851009249</v>
      </c>
    </row>
    <row r="1026" spans="1:3" x14ac:dyDescent="0.25">
      <c r="A1026" s="1" t="s">
        <v>2</v>
      </c>
      <c r="B1026" s="49">
        <v>32850</v>
      </c>
      <c r="C1026" s="49">
        <f>INDEX('CalFire Financial Consequences'!$M$26:$P$26,INDEX($F$19:$F$34,MATCH(A1026,$E$19:$E$34,0)))</f>
        <v>1013.3938851009249</v>
      </c>
    </row>
    <row r="1027" spans="1:3" x14ac:dyDescent="0.25">
      <c r="A1027" s="1" t="s">
        <v>10</v>
      </c>
      <c r="B1027" s="49">
        <v>32850</v>
      </c>
      <c r="C1027" s="49">
        <f>INDEX('CalFire Financial Consequences'!$M$26:$P$26,INDEX($F$19:$F$34,MATCH(A1027,$E$19:$E$34,0)))</f>
        <v>1013.3938851009249</v>
      </c>
    </row>
    <row r="1028" spans="1:3" x14ac:dyDescent="0.25">
      <c r="A1028" s="1" t="s">
        <v>12</v>
      </c>
      <c r="B1028" s="49">
        <v>33000</v>
      </c>
      <c r="C1028" s="49">
        <f>INDEX('CalFire Financial Consequences'!$M$26:$P$26,INDEX($F$19:$F$34,MATCH(A1028,$E$19:$E$34,0)))</f>
        <v>1013.3938851009249</v>
      </c>
    </row>
    <row r="1029" spans="1:3" x14ac:dyDescent="0.25">
      <c r="A1029" s="1" t="s">
        <v>5</v>
      </c>
      <c r="B1029" s="49">
        <v>33084</v>
      </c>
      <c r="C1029" s="49">
        <f>INDEX('CalFire Financial Consequences'!$M$26:$P$26,INDEX($F$19:$F$34,MATCH(A1029,$E$19:$E$34,0)))</f>
        <v>1013.3938851009249</v>
      </c>
    </row>
    <row r="1030" spans="1:3" x14ac:dyDescent="0.25">
      <c r="A1030" s="1" t="s">
        <v>4</v>
      </c>
      <c r="B1030" s="49">
        <v>33372</v>
      </c>
      <c r="C1030" s="49">
        <f>INDEX('CalFire Financial Consequences'!$M$26:$P$26,INDEX($F$19:$F$34,MATCH(A1030,$E$19:$E$34,0)))</f>
        <v>5361.3126300627364</v>
      </c>
    </row>
    <row r="1031" spans="1:3" x14ac:dyDescent="0.25">
      <c r="A1031" s="1" t="s">
        <v>4</v>
      </c>
      <c r="B1031" s="49">
        <v>33448</v>
      </c>
      <c r="C1031" s="49">
        <f>INDEX('CalFire Financial Consequences'!$M$26:$P$26,INDEX($F$19:$F$34,MATCH(A1031,$E$19:$E$34,0)))</f>
        <v>5361.3126300627364</v>
      </c>
    </row>
    <row r="1032" spans="1:3" x14ac:dyDescent="0.25">
      <c r="A1032" s="1" t="s">
        <v>13</v>
      </c>
      <c r="B1032" s="49">
        <v>33476</v>
      </c>
      <c r="C1032" s="49">
        <f>INDEX('CalFire Financial Consequences'!$M$26:$P$26,INDEX($F$19:$F$34,MATCH(A1032,$E$19:$E$34,0)))</f>
        <v>5361.3126300627364</v>
      </c>
    </row>
    <row r="1033" spans="1:3" x14ac:dyDescent="0.25">
      <c r="A1033" s="1" t="s">
        <v>4</v>
      </c>
      <c r="B1033" s="49">
        <v>33559</v>
      </c>
      <c r="C1033" s="49">
        <f>INDEX('CalFire Financial Consequences'!$M$26:$P$26,INDEX($F$19:$F$34,MATCH(A1033,$E$19:$E$34,0)))</f>
        <v>5361.3126300627364</v>
      </c>
    </row>
    <row r="1034" spans="1:3" x14ac:dyDescent="0.25">
      <c r="A1034" s="1" t="s">
        <v>2</v>
      </c>
      <c r="B1034" s="49">
        <v>33644</v>
      </c>
      <c r="C1034" s="49">
        <f>INDEX('CalFire Financial Consequences'!$M$26:$P$26,INDEX($F$19:$F$34,MATCH(A1034,$E$19:$E$34,0)))</f>
        <v>1013.3938851009249</v>
      </c>
    </row>
    <row r="1035" spans="1:3" x14ac:dyDescent="0.25">
      <c r="A1035" s="1" t="s">
        <v>2</v>
      </c>
      <c r="B1035" s="49">
        <v>33689</v>
      </c>
      <c r="C1035" s="49">
        <f>INDEX('CalFire Financial Consequences'!$M$26:$P$26,INDEX($F$19:$F$34,MATCH(A1035,$E$19:$E$34,0)))</f>
        <v>1013.3938851009249</v>
      </c>
    </row>
    <row r="1036" spans="1:3" x14ac:dyDescent="0.25">
      <c r="A1036" s="1" t="s">
        <v>2</v>
      </c>
      <c r="B1036" s="49">
        <v>34081</v>
      </c>
      <c r="C1036" s="49">
        <f>INDEX('CalFire Financial Consequences'!$M$26:$P$26,INDEX($F$19:$F$34,MATCH(A1036,$E$19:$E$34,0)))</f>
        <v>1013.3938851009249</v>
      </c>
    </row>
    <row r="1037" spans="1:3" x14ac:dyDescent="0.25">
      <c r="A1037" s="1" t="s">
        <v>9</v>
      </c>
      <c r="B1037" s="49">
        <v>34192</v>
      </c>
      <c r="C1037" s="49">
        <f>INDEX('CalFire Financial Consequences'!$M$26:$P$26,INDEX($F$19:$F$34,MATCH(A1037,$E$19:$E$34,0)))</f>
        <v>1013.3938851009249</v>
      </c>
    </row>
    <row r="1038" spans="1:3" x14ac:dyDescent="0.25">
      <c r="A1038" s="1" t="s">
        <v>4</v>
      </c>
      <c r="B1038" s="49">
        <v>34397</v>
      </c>
      <c r="C1038" s="49">
        <f>INDEX('CalFire Financial Consequences'!$M$26:$P$26,INDEX($F$19:$F$34,MATCH(A1038,$E$19:$E$34,0)))</f>
        <v>5361.3126300627364</v>
      </c>
    </row>
    <row r="1039" spans="1:3" x14ac:dyDescent="0.25">
      <c r="A1039" s="1" t="s">
        <v>4</v>
      </c>
      <c r="B1039" s="49">
        <v>34398</v>
      </c>
      <c r="C1039" s="49">
        <f>INDEX('CalFire Financial Consequences'!$M$26:$P$26,INDEX($F$19:$F$34,MATCH(A1039,$E$19:$E$34,0)))</f>
        <v>5361.3126300627364</v>
      </c>
    </row>
    <row r="1040" spans="1:3" x14ac:dyDescent="0.25">
      <c r="A1040" s="1" t="s">
        <v>2</v>
      </c>
      <c r="B1040" s="49">
        <v>34417</v>
      </c>
      <c r="C1040" s="49">
        <f>INDEX('CalFire Financial Consequences'!$M$26:$P$26,INDEX($F$19:$F$34,MATCH(A1040,$E$19:$E$34,0)))</f>
        <v>1013.3938851009249</v>
      </c>
    </row>
    <row r="1041" spans="1:3" x14ac:dyDescent="0.25">
      <c r="A1041" s="1" t="s">
        <v>2</v>
      </c>
      <c r="B1041" s="49">
        <v>34849</v>
      </c>
      <c r="C1041" s="49">
        <f>INDEX('CalFire Financial Consequences'!$M$26:$P$26,INDEX($F$19:$F$34,MATCH(A1041,$E$19:$E$34,0)))</f>
        <v>1013.3938851009249</v>
      </c>
    </row>
    <row r="1042" spans="1:3" x14ac:dyDescent="0.25">
      <c r="A1042" s="1" t="s">
        <v>10</v>
      </c>
      <c r="B1042" s="49">
        <v>34875</v>
      </c>
      <c r="C1042" s="49">
        <f>INDEX('CalFire Financial Consequences'!$M$26:$P$26,INDEX($F$19:$F$34,MATCH(A1042,$E$19:$E$34,0)))</f>
        <v>1013.3938851009249</v>
      </c>
    </row>
    <row r="1043" spans="1:3" x14ac:dyDescent="0.25">
      <c r="A1043" s="1" t="s">
        <v>2</v>
      </c>
      <c r="B1043" s="49">
        <v>34919</v>
      </c>
      <c r="C1043" s="49">
        <f>INDEX('CalFire Financial Consequences'!$M$26:$P$26,INDEX($F$19:$F$34,MATCH(A1043,$E$19:$E$34,0)))</f>
        <v>1013.3938851009249</v>
      </c>
    </row>
    <row r="1044" spans="1:3" x14ac:dyDescent="0.25">
      <c r="A1044" s="1" t="s">
        <v>13</v>
      </c>
      <c r="B1044" s="49">
        <v>35108</v>
      </c>
      <c r="C1044" s="49">
        <f>INDEX('CalFire Financial Consequences'!$M$26:$P$26,INDEX($F$19:$F$34,MATCH(A1044,$E$19:$E$34,0)))</f>
        <v>5361.3126300627364</v>
      </c>
    </row>
    <row r="1045" spans="1:3" x14ac:dyDescent="0.25">
      <c r="A1045" s="1" t="s">
        <v>2</v>
      </c>
      <c r="B1045" s="49">
        <v>35146</v>
      </c>
      <c r="C1045" s="49">
        <f>INDEX('CalFire Financial Consequences'!$M$26:$P$26,INDEX($F$19:$F$34,MATCH(A1045,$E$19:$E$34,0)))</f>
        <v>1013.3938851009249</v>
      </c>
    </row>
    <row r="1046" spans="1:3" x14ac:dyDescent="0.25">
      <c r="A1046" s="1" t="s">
        <v>8</v>
      </c>
      <c r="B1046" s="49">
        <v>35150</v>
      </c>
      <c r="C1046" s="49">
        <f>INDEX('CalFire Financial Consequences'!$M$26:$P$26,INDEX($F$19:$F$34,MATCH(A1046,$E$19:$E$34,0)))</f>
        <v>1013.3938851009249</v>
      </c>
    </row>
    <row r="1047" spans="1:3" x14ac:dyDescent="0.25">
      <c r="A1047" s="1" t="s">
        <v>4</v>
      </c>
      <c r="B1047" s="49">
        <v>35222</v>
      </c>
      <c r="C1047" s="49">
        <f>INDEX('CalFire Financial Consequences'!$M$26:$P$26,INDEX($F$19:$F$34,MATCH(A1047,$E$19:$E$34,0)))</f>
        <v>5361.3126300627364</v>
      </c>
    </row>
    <row r="1048" spans="1:3" x14ac:dyDescent="0.25">
      <c r="A1048" s="1" t="s">
        <v>2</v>
      </c>
      <c r="B1048" s="49">
        <v>35394</v>
      </c>
      <c r="C1048" s="49">
        <f>INDEX('CalFire Financial Consequences'!$M$26:$P$26,INDEX($F$19:$F$34,MATCH(A1048,$E$19:$E$34,0)))</f>
        <v>1013.3938851009249</v>
      </c>
    </row>
    <row r="1049" spans="1:3" x14ac:dyDescent="0.25">
      <c r="A1049" s="1" t="s">
        <v>10</v>
      </c>
      <c r="B1049" s="49">
        <v>35534</v>
      </c>
      <c r="C1049" s="49">
        <f>INDEX('CalFire Financial Consequences'!$M$26:$P$26,INDEX($F$19:$F$34,MATCH(A1049,$E$19:$E$34,0)))</f>
        <v>1013.3938851009249</v>
      </c>
    </row>
    <row r="1050" spans="1:3" x14ac:dyDescent="0.25">
      <c r="A1050" s="1" t="s">
        <v>2</v>
      </c>
      <c r="B1050" s="49">
        <v>35639</v>
      </c>
      <c r="C1050" s="49">
        <f>INDEX('CalFire Financial Consequences'!$M$26:$P$26,INDEX($F$19:$F$34,MATCH(A1050,$E$19:$E$34,0)))</f>
        <v>1013.3938851009249</v>
      </c>
    </row>
    <row r="1051" spans="1:3" x14ac:dyDescent="0.25">
      <c r="A1051" s="1" t="s">
        <v>8</v>
      </c>
      <c r="B1051" s="49">
        <v>35675</v>
      </c>
      <c r="C1051" s="49">
        <f>INDEX('CalFire Financial Consequences'!$M$26:$P$26,INDEX($F$19:$F$34,MATCH(A1051,$E$19:$E$34,0)))</f>
        <v>1013.3938851009249</v>
      </c>
    </row>
    <row r="1052" spans="1:3" x14ac:dyDescent="0.25">
      <c r="A1052" s="1" t="s">
        <v>12</v>
      </c>
      <c r="B1052" s="49">
        <v>35698</v>
      </c>
      <c r="C1052" s="49">
        <f>INDEX('CalFire Financial Consequences'!$M$26:$P$26,INDEX($F$19:$F$34,MATCH(A1052,$E$19:$E$34,0)))</f>
        <v>1013.3938851009249</v>
      </c>
    </row>
    <row r="1053" spans="1:3" x14ac:dyDescent="0.25">
      <c r="A1053" s="1" t="s">
        <v>2</v>
      </c>
      <c r="B1053" s="49">
        <v>35749</v>
      </c>
      <c r="C1053" s="49">
        <f>INDEX('CalFire Financial Consequences'!$M$26:$P$26,INDEX($F$19:$F$34,MATCH(A1053,$E$19:$E$34,0)))</f>
        <v>1013.3938851009249</v>
      </c>
    </row>
    <row r="1054" spans="1:3" x14ac:dyDescent="0.25">
      <c r="A1054" s="1" t="s">
        <v>5</v>
      </c>
      <c r="B1054" s="49">
        <v>35910</v>
      </c>
      <c r="C1054" s="49">
        <f>INDEX('CalFire Financial Consequences'!$M$26:$P$26,INDEX($F$19:$F$34,MATCH(A1054,$E$19:$E$34,0)))</f>
        <v>1013.3938851009249</v>
      </c>
    </row>
    <row r="1055" spans="1:3" x14ac:dyDescent="0.25">
      <c r="A1055" s="1" t="s">
        <v>3</v>
      </c>
      <c r="B1055" s="49">
        <v>35942</v>
      </c>
      <c r="C1055" s="49">
        <f>INDEX('CalFire Financial Consequences'!$M$26:$P$26,INDEX($F$19:$F$34,MATCH(A1055,$E$19:$E$34,0)))</f>
        <v>1013.3938851009249</v>
      </c>
    </row>
    <row r="1056" spans="1:3" x14ac:dyDescent="0.25">
      <c r="A1056" s="1" t="s">
        <v>5</v>
      </c>
      <c r="B1056" s="49">
        <v>35991</v>
      </c>
      <c r="C1056" s="49">
        <f>INDEX('CalFire Financial Consequences'!$M$26:$P$26,INDEX($F$19:$F$34,MATCH(A1056,$E$19:$E$34,0)))</f>
        <v>1013.3938851009249</v>
      </c>
    </row>
    <row r="1057" spans="1:3" x14ac:dyDescent="0.25">
      <c r="A1057" s="1" t="s">
        <v>12</v>
      </c>
      <c r="B1057" s="49">
        <v>35997</v>
      </c>
      <c r="C1057" s="49">
        <f>INDEX('CalFire Financial Consequences'!$M$26:$P$26,INDEX($F$19:$F$34,MATCH(A1057,$E$19:$E$34,0)))</f>
        <v>1013.3938851009249</v>
      </c>
    </row>
    <row r="1058" spans="1:3" x14ac:dyDescent="0.25">
      <c r="A1058" s="1" t="s">
        <v>4</v>
      </c>
      <c r="B1058" s="49">
        <v>36162</v>
      </c>
      <c r="C1058" s="49">
        <f>INDEX('CalFire Financial Consequences'!$M$26:$P$26,INDEX($F$19:$F$34,MATCH(A1058,$E$19:$E$34,0)))</f>
        <v>5361.3126300627364</v>
      </c>
    </row>
    <row r="1059" spans="1:3" x14ac:dyDescent="0.25">
      <c r="A1059" s="1" t="s">
        <v>2</v>
      </c>
      <c r="B1059" s="49">
        <v>36254</v>
      </c>
      <c r="C1059" s="49">
        <f>INDEX('CalFire Financial Consequences'!$M$26:$P$26,INDEX($F$19:$F$34,MATCH(A1059,$E$19:$E$34,0)))</f>
        <v>1013.3938851009249</v>
      </c>
    </row>
    <row r="1060" spans="1:3" x14ac:dyDescent="0.25">
      <c r="A1060" s="1" t="s">
        <v>2</v>
      </c>
      <c r="B1060" s="49">
        <v>36360</v>
      </c>
      <c r="C1060" s="49">
        <f>INDEX('CalFire Financial Consequences'!$M$26:$P$26,INDEX($F$19:$F$34,MATCH(A1060,$E$19:$E$34,0)))</f>
        <v>1013.3938851009249</v>
      </c>
    </row>
    <row r="1061" spans="1:3" x14ac:dyDescent="0.25">
      <c r="A1061" s="1" t="s">
        <v>9</v>
      </c>
      <c r="B1061" s="49">
        <v>36494</v>
      </c>
      <c r="C1061" s="49">
        <f>INDEX('CalFire Financial Consequences'!$M$26:$P$26,INDEX($F$19:$F$34,MATCH(A1061,$E$19:$E$34,0)))</f>
        <v>1013.3938851009249</v>
      </c>
    </row>
    <row r="1062" spans="1:3" x14ac:dyDescent="0.25">
      <c r="A1062" s="1" t="s">
        <v>2</v>
      </c>
      <c r="B1062" s="49">
        <v>36593</v>
      </c>
      <c r="C1062" s="49">
        <f>INDEX('CalFire Financial Consequences'!$M$26:$P$26,INDEX($F$19:$F$34,MATCH(A1062,$E$19:$E$34,0)))</f>
        <v>1013.3938851009249</v>
      </c>
    </row>
    <row r="1063" spans="1:3" x14ac:dyDescent="0.25">
      <c r="A1063" s="1" t="s">
        <v>3</v>
      </c>
      <c r="B1063" s="49">
        <v>36960</v>
      </c>
      <c r="C1063" s="49">
        <f>INDEX('CalFire Financial Consequences'!$M$26:$P$26,INDEX($F$19:$F$34,MATCH(A1063,$E$19:$E$34,0)))</f>
        <v>1013.3938851009249</v>
      </c>
    </row>
    <row r="1064" spans="1:3" x14ac:dyDescent="0.25">
      <c r="A1064" s="1" t="s">
        <v>2</v>
      </c>
      <c r="B1064" s="49">
        <v>37014</v>
      </c>
      <c r="C1064" s="49">
        <f>INDEX('CalFire Financial Consequences'!$M$26:$P$26,INDEX($F$19:$F$34,MATCH(A1064,$E$19:$E$34,0)))</f>
        <v>1013.3938851009249</v>
      </c>
    </row>
    <row r="1065" spans="1:3" x14ac:dyDescent="0.25">
      <c r="A1065" s="1" t="s">
        <v>9</v>
      </c>
      <c r="B1065" s="49">
        <v>37191</v>
      </c>
      <c r="C1065" s="49">
        <f>INDEX('CalFire Financial Consequences'!$M$26:$P$26,INDEX($F$19:$F$34,MATCH(A1065,$E$19:$E$34,0)))</f>
        <v>1013.3938851009249</v>
      </c>
    </row>
    <row r="1066" spans="1:3" x14ac:dyDescent="0.25">
      <c r="A1066" s="1" t="s">
        <v>8</v>
      </c>
      <c r="B1066" s="49">
        <v>37366</v>
      </c>
      <c r="C1066" s="49">
        <f>INDEX('CalFire Financial Consequences'!$M$26:$P$26,INDEX($F$19:$F$34,MATCH(A1066,$E$19:$E$34,0)))</f>
        <v>1013.3938851009249</v>
      </c>
    </row>
    <row r="1067" spans="1:3" x14ac:dyDescent="0.25">
      <c r="A1067" s="1" t="s">
        <v>2</v>
      </c>
      <c r="B1067" s="49">
        <v>37591</v>
      </c>
      <c r="C1067" s="49">
        <f>INDEX('CalFire Financial Consequences'!$M$26:$P$26,INDEX($F$19:$F$34,MATCH(A1067,$E$19:$E$34,0)))</f>
        <v>1013.3938851009249</v>
      </c>
    </row>
    <row r="1068" spans="1:3" x14ac:dyDescent="0.25">
      <c r="A1068" s="1" t="s">
        <v>9</v>
      </c>
      <c r="B1068" s="49">
        <v>37968</v>
      </c>
      <c r="C1068" s="49">
        <f>INDEX('CalFire Financial Consequences'!$M$26:$P$26,INDEX($F$19:$F$34,MATCH(A1068,$E$19:$E$34,0)))</f>
        <v>1013.3938851009249</v>
      </c>
    </row>
    <row r="1069" spans="1:3" x14ac:dyDescent="0.25">
      <c r="A1069" s="1" t="s">
        <v>4</v>
      </c>
      <c r="B1069" s="49">
        <v>37986</v>
      </c>
      <c r="C1069" s="49">
        <f>INDEX('CalFire Financial Consequences'!$M$26:$P$26,INDEX($F$19:$F$34,MATCH(A1069,$E$19:$E$34,0)))</f>
        <v>5361.3126300627364</v>
      </c>
    </row>
    <row r="1070" spans="1:3" x14ac:dyDescent="0.25">
      <c r="A1070" s="1" t="s">
        <v>10</v>
      </c>
      <c r="B1070" s="49">
        <v>38170</v>
      </c>
      <c r="C1070" s="49">
        <f>INDEX('CalFire Financial Consequences'!$M$26:$P$26,INDEX($F$19:$F$34,MATCH(A1070,$E$19:$E$34,0)))</f>
        <v>1013.3938851009249</v>
      </c>
    </row>
    <row r="1071" spans="1:3" x14ac:dyDescent="0.25">
      <c r="A1071" s="1" t="s">
        <v>2</v>
      </c>
      <c r="B1071" s="49">
        <v>38228</v>
      </c>
      <c r="C1071" s="49">
        <f>INDEX('CalFire Financial Consequences'!$M$26:$P$26,INDEX($F$19:$F$34,MATCH(A1071,$E$19:$E$34,0)))</f>
        <v>1013.3938851009249</v>
      </c>
    </row>
    <row r="1072" spans="1:3" x14ac:dyDescent="0.25">
      <c r="A1072" s="1" t="s">
        <v>13</v>
      </c>
      <c r="B1072" s="49">
        <v>38268</v>
      </c>
      <c r="C1072" s="49">
        <f>INDEX('CalFire Financial Consequences'!$M$26:$P$26,INDEX($F$19:$F$34,MATCH(A1072,$E$19:$E$34,0)))</f>
        <v>5361.3126300627364</v>
      </c>
    </row>
    <row r="1073" spans="1:3" x14ac:dyDescent="0.25">
      <c r="A1073" s="1" t="s">
        <v>4</v>
      </c>
      <c r="B1073" s="49">
        <v>38459</v>
      </c>
      <c r="C1073" s="49">
        <f>INDEX('CalFire Financial Consequences'!$M$26:$P$26,INDEX($F$19:$F$34,MATCH(A1073,$E$19:$E$34,0)))</f>
        <v>5361.3126300627364</v>
      </c>
    </row>
    <row r="1074" spans="1:3" x14ac:dyDescent="0.25">
      <c r="A1074" s="1" t="s">
        <v>2</v>
      </c>
      <c r="B1074" s="49">
        <v>38538</v>
      </c>
      <c r="C1074" s="49">
        <f>INDEX('CalFire Financial Consequences'!$M$26:$P$26,INDEX($F$19:$F$34,MATCH(A1074,$E$19:$E$34,0)))</f>
        <v>1013.3938851009249</v>
      </c>
    </row>
    <row r="1075" spans="1:3" x14ac:dyDescent="0.25">
      <c r="A1075" s="1" t="s">
        <v>13</v>
      </c>
      <c r="B1075" s="49">
        <v>38628</v>
      </c>
      <c r="C1075" s="49">
        <f>INDEX('CalFire Financial Consequences'!$M$26:$P$26,INDEX($F$19:$F$34,MATCH(A1075,$E$19:$E$34,0)))</f>
        <v>5361.3126300627364</v>
      </c>
    </row>
    <row r="1076" spans="1:3" x14ac:dyDescent="0.25">
      <c r="A1076" s="1" t="s">
        <v>8</v>
      </c>
      <c r="B1076" s="49">
        <v>38812</v>
      </c>
      <c r="C1076" s="49">
        <f>INDEX('CalFire Financial Consequences'!$M$26:$P$26,INDEX($F$19:$F$34,MATCH(A1076,$E$19:$E$34,0)))</f>
        <v>1013.3938851009249</v>
      </c>
    </row>
    <row r="1077" spans="1:3" x14ac:dyDescent="0.25">
      <c r="A1077" s="1" t="s">
        <v>8</v>
      </c>
      <c r="B1077" s="49">
        <v>38864</v>
      </c>
      <c r="C1077" s="49">
        <f>INDEX('CalFire Financial Consequences'!$M$26:$P$26,INDEX($F$19:$F$34,MATCH(A1077,$E$19:$E$34,0)))</f>
        <v>1013.3938851009249</v>
      </c>
    </row>
    <row r="1078" spans="1:3" x14ac:dyDescent="0.25">
      <c r="A1078" s="1" t="s">
        <v>2</v>
      </c>
      <c r="B1078" s="49">
        <v>38936</v>
      </c>
      <c r="C1078" s="49">
        <f>INDEX('CalFire Financial Consequences'!$M$26:$P$26,INDEX($F$19:$F$34,MATCH(A1078,$E$19:$E$34,0)))</f>
        <v>1013.3938851009249</v>
      </c>
    </row>
    <row r="1079" spans="1:3" x14ac:dyDescent="0.25">
      <c r="A1079" s="1" t="s">
        <v>8</v>
      </c>
      <c r="B1079" s="49">
        <v>38950</v>
      </c>
      <c r="C1079" s="49">
        <f>INDEX('CalFire Financial Consequences'!$M$26:$P$26,INDEX($F$19:$F$34,MATCH(A1079,$E$19:$E$34,0)))</f>
        <v>1013.3938851009249</v>
      </c>
    </row>
    <row r="1080" spans="1:3" x14ac:dyDescent="0.25">
      <c r="A1080" s="1" t="s">
        <v>2</v>
      </c>
      <c r="B1080" s="49">
        <v>39030</v>
      </c>
      <c r="C1080" s="49">
        <f>INDEX('CalFire Financial Consequences'!$M$26:$P$26,INDEX($F$19:$F$34,MATCH(A1080,$E$19:$E$34,0)))</f>
        <v>1013.3938851009249</v>
      </c>
    </row>
    <row r="1081" spans="1:3" x14ac:dyDescent="0.25">
      <c r="A1081" s="1" t="s">
        <v>2</v>
      </c>
      <c r="B1081" s="49">
        <v>39212</v>
      </c>
      <c r="C1081" s="49">
        <f>INDEX('CalFire Financial Consequences'!$M$26:$P$26,INDEX($F$19:$F$34,MATCH(A1081,$E$19:$E$34,0)))</f>
        <v>1013.3938851009249</v>
      </c>
    </row>
    <row r="1082" spans="1:3" x14ac:dyDescent="0.25">
      <c r="A1082" s="1" t="s">
        <v>4</v>
      </c>
      <c r="B1082" s="49">
        <v>39736</v>
      </c>
      <c r="C1082" s="49">
        <f>INDEX('CalFire Financial Consequences'!$M$26:$P$26,INDEX($F$19:$F$34,MATCH(A1082,$E$19:$E$34,0)))</f>
        <v>5361.3126300627364</v>
      </c>
    </row>
    <row r="1083" spans="1:3" x14ac:dyDescent="0.25">
      <c r="A1083" s="1" t="s">
        <v>2</v>
      </c>
      <c r="B1083" s="49">
        <v>40212</v>
      </c>
      <c r="C1083" s="49">
        <f>INDEX('CalFire Financial Consequences'!$M$26:$P$26,INDEX($F$19:$F$34,MATCH(A1083,$E$19:$E$34,0)))</f>
        <v>1013.3938851009249</v>
      </c>
    </row>
    <row r="1084" spans="1:3" x14ac:dyDescent="0.25">
      <c r="A1084" s="1" t="s">
        <v>2</v>
      </c>
      <c r="B1084" s="49">
        <v>40275</v>
      </c>
      <c r="C1084" s="49">
        <f>INDEX('CalFire Financial Consequences'!$M$26:$P$26,INDEX($F$19:$F$34,MATCH(A1084,$E$19:$E$34,0)))</f>
        <v>1013.3938851009249</v>
      </c>
    </row>
    <row r="1085" spans="1:3" x14ac:dyDescent="0.25">
      <c r="A1085" s="1" t="s">
        <v>2</v>
      </c>
      <c r="B1085" s="49">
        <v>40298</v>
      </c>
      <c r="C1085" s="49">
        <f>INDEX('CalFire Financial Consequences'!$M$26:$P$26,INDEX($F$19:$F$34,MATCH(A1085,$E$19:$E$34,0)))</f>
        <v>1013.3938851009249</v>
      </c>
    </row>
    <row r="1086" spans="1:3" x14ac:dyDescent="0.25">
      <c r="A1086" s="1" t="s">
        <v>5</v>
      </c>
      <c r="B1086" s="49">
        <v>40479</v>
      </c>
      <c r="C1086" s="49">
        <f>INDEX('CalFire Financial Consequences'!$M$26:$P$26,INDEX($F$19:$F$34,MATCH(A1086,$E$19:$E$34,0)))</f>
        <v>1013.3938851009249</v>
      </c>
    </row>
    <row r="1087" spans="1:3" x14ac:dyDescent="0.25">
      <c r="A1087" s="1" t="s">
        <v>2</v>
      </c>
      <c r="B1087" s="49">
        <v>40590</v>
      </c>
      <c r="C1087" s="49">
        <f>INDEX('CalFire Financial Consequences'!$M$26:$P$26,INDEX($F$19:$F$34,MATCH(A1087,$E$19:$E$34,0)))</f>
        <v>1013.3938851009249</v>
      </c>
    </row>
    <row r="1088" spans="1:3" x14ac:dyDescent="0.25">
      <c r="A1088" s="1" t="s">
        <v>8</v>
      </c>
      <c r="B1088" s="49">
        <v>40599</v>
      </c>
      <c r="C1088" s="49">
        <f>INDEX('CalFire Financial Consequences'!$M$26:$P$26,INDEX($F$19:$F$34,MATCH(A1088,$E$19:$E$34,0)))</f>
        <v>1013.3938851009249</v>
      </c>
    </row>
    <row r="1089" spans="1:3" x14ac:dyDescent="0.25">
      <c r="A1089" s="1" t="s">
        <v>2</v>
      </c>
      <c r="B1089" s="49">
        <v>40792</v>
      </c>
      <c r="C1089" s="49">
        <f>INDEX('CalFire Financial Consequences'!$M$26:$P$26,INDEX($F$19:$F$34,MATCH(A1089,$E$19:$E$34,0)))</f>
        <v>1013.3938851009249</v>
      </c>
    </row>
    <row r="1090" spans="1:3" x14ac:dyDescent="0.25">
      <c r="A1090" s="1" t="s">
        <v>2</v>
      </c>
      <c r="B1090" s="49">
        <v>41180</v>
      </c>
      <c r="C1090" s="49">
        <f>INDEX('CalFire Financial Consequences'!$M$26:$P$26,INDEX($F$19:$F$34,MATCH(A1090,$E$19:$E$34,0)))</f>
        <v>1013.3938851009249</v>
      </c>
    </row>
    <row r="1091" spans="1:3" x14ac:dyDescent="0.25">
      <c r="A1091" s="1" t="s">
        <v>3</v>
      </c>
      <c r="B1091" s="49">
        <v>41250</v>
      </c>
      <c r="C1091" s="49">
        <f>INDEX('CalFire Financial Consequences'!$M$26:$P$26,INDEX($F$19:$F$34,MATCH(A1091,$E$19:$E$34,0)))</f>
        <v>1013.3938851009249</v>
      </c>
    </row>
    <row r="1092" spans="1:3" x14ac:dyDescent="0.25">
      <c r="A1092" s="1" t="s">
        <v>4</v>
      </c>
      <c r="B1092" s="49">
        <v>41311</v>
      </c>
      <c r="C1092" s="49">
        <f>INDEX('CalFire Financial Consequences'!$M$26:$P$26,INDEX($F$19:$F$34,MATCH(A1092,$E$19:$E$34,0)))</f>
        <v>5361.3126300627364</v>
      </c>
    </row>
    <row r="1093" spans="1:3" x14ac:dyDescent="0.25">
      <c r="A1093" s="1" t="s">
        <v>2</v>
      </c>
      <c r="B1093" s="49">
        <v>41370</v>
      </c>
      <c r="C1093" s="49">
        <f>INDEX('CalFire Financial Consequences'!$M$26:$P$26,INDEX($F$19:$F$34,MATCH(A1093,$E$19:$E$34,0)))</f>
        <v>1013.3938851009249</v>
      </c>
    </row>
    <row r="1094" spans="1:3" x14ac:dyDescent="0.25">
      <c r="A1094" s="1" t="s">
        <v>10</v>
      </c>
      <c r="B1094" s="49">
        <v>41486</v>
      </c>
      <c r="C1094" s="49">
        <f>INDEX('CalFire Financial Consequences'!$M$26:$P$26,INDEX($F$19:$F$34,MATCH(A1094,$E$19:$E$34,0)))</f>
        <v>1013.3938851009249</v>
      </c>
    </row>
    <row r="1095" spans="1:3" x14ac:dyDescent="0.25">
      <c r="A1095" s="1" t="s">
        <v>2</v>
      </c>
      <c r="B1095" s="49">
        <v>41556</v>
      </c>
      <c r="C1095" s="49">
        <f>INDEX('CalFire Financial Consequences'!$M$26:$P$26,INDEX($F$19:$F$34,MATCH(A1095,$E$19:$E$34,0)))</f>
        <v>1013.3938851009249</v>
      </c>
    </row>
    <row r="1096" spans="1:3" x14ac:dyDescent="0.25">
      <c r="A1096" s="1" t="s">
        <v>12</v>
      </c>
      <c r="B1096" s="49">
        <v>41751</v>
      </c>
      <c r="C1096" s="49">
        <f>INDEX('CalFire Financial Consequences'!$M$26:$P$26,INDEX($F$19:$F$34,MATCH(A1096,$E$19:$E$34,0)))</f>
        <v>1013.3938851009249</v>
      </c>
    </row>
    <row r="1097" spans="1:3" x14ac:dyDescent="0.25">
      <c r="A1097" s="1" t="s">
        <v>10</v>
      </c>
      <c r="B1097" s="49">
        <v>41776</v>
      </c>
      <c r="C1097" s="49">
        <f>INDEX('CalFire Financial Consequences'!$M$26:$P$26,INDEX($F$19:$F$34,MATCH(A1097,$E$19:$E$34,0)))</f>
        <v>1013.3938851009249</v>
      </c>
    </row>
    <row r="1098" spans="1:3" x14ac:dyDescent="0.25">
      <c r="A1098" s="1" t="s">
        <v>4</v>
      </c>
      <c r="B1098" s="49">
        <v>42287</v>
      </c>
      <c r="C1098" s="49">
        <f>INDEX('CalFire Financial Consequences'!$M$26:$P$26,INDEX($F$19:$F$34,MATCH(A1098,$E$19:$E$34,0)))</f>
        <v>5361.3126300627364</v>
      </c>
    </row>
    <row r="1099" spans="1:3" x14ac:dyDescent="0.25">
      <c r="A1099" s="1" t="s">
        <v>2</v>
      </c>
      <c r="B1099" s="49">
        <v>42301</v>
      </c>
      <c r="C1099" s="49">
        <f>INDEX('CalFire Financial Consequences'!$M$26:$P$26,INDEX($F$19:$F$34,MATCH(A1099,$E$19:$E$34,0)))</f>
        <v>1013.3938851009249</v>
      </c>
    </row>
    <row r="1100" spans="1:3" x14ac:dyDescent="0.25">
      <c r="A1100" s="1" t="s">
        <v>2</v>
      </c>
      <c r="B1100" s="49">
        <v>42427</v>
      </c>
      <c r="C1100" s="49">
        <f>INDEX('CalFire Financial Consequences'!$M$26:$P$26,INDEX($F$19:$F$34,MATCH(A1100,$E$19:$E$34,0)))</f>
        <v>1013.3938851009249</v>
      </c>
    </row>
    <row r="1101" spans="1:3" x14ac:dyDescent="0.25">
      <c r="A1101" s="1" t="s">
        <v>2</v>
      </c>
      <c r="B1101" s="49">
        <v>42564</v>
      </c>
      <c r="C1101" s="49">
        <f>INDEX('CalFire Financial Consequences'!$M$26:$P$26,INDEX($F$19:$F$34,MATCH(A1101,$E$19:$E$34,0)))</f>
        <v>1013.3938851009249</v>
      </c>
    </row>
    <row r="1102" spans="1:3" x14ac:dyDescent="0.25">
      <c r="A1102" s="1" t="s">
        <v>5</v>
      </c>
      <c r="B1102" s="49">
        <v>42700</v>
      </c>
      <c r="C1102" s="49">
        <f>INDEX('CalFire Financial Consequences'!$M$26:$P$26,INDEX($F$19:$F$34,MATCH(A1102,$E$19:$E$34,0)))</f>
        <v>1013.3938851009249</v>
      </c>
    </row>
    <row r="1103" spans="1:3" x14ac:dyDescent="0.25">
      <c r="A1103" s="1" t="s">
        <v>9</v>
      </c>
      <c r="B1103" s="49">
        <v>42839</v>
      </c>
      <c r="C1103" s="49">
        <f>INDEX('CalFire Financial Consequences'!$M$26:$P$26,INDEX($F$19:$F$34,MATCH(A1103,$E$19:$E$34,0)))</f>
        <v>1013.3938851009249</v>
      </c>
    </row>
    <row r="1104" spans="1:3" x14ac:dyDescent="0.25">
      <c r="A1104" s="1" t="s">
        <v>3</v>
      </c>
      <c r="B1104" s="49">
        <v>42892</v>
      </c>
      <c r="C1104" s="49">
        <f>INDEX('CalFire Financial Consequences'!$M$26:$P$26,INDEX($F$19:$F$34,MATCH(A1104,$E$19:$E$34,0)))</f>
        <v>1013.3938851009249</v>
      </c>
    </row>
    <row r="1105" spans="1:3" x14ac:dyDescent="0.25">
      <c r="A1105" s="1" t="s">
        <v>3</v>
      </c>
      <c r="B1105" s="49">
        <v>43464</v>
      </c>
      <c r="C1105" s="49">
        <f>INDEX('CalFire Financial Consequences'!$M$26:$P$26,INDEX($F$19:$F$34,MATCH(A1105,$E$19:$E$34,0)))</f>
        <v>1013.3938851009249</v>
      </c>
    </row>
    <row r="1106" spans="1:3" x14ac:dyDescent="0.25">
      <c r="A1106" s="1" t="s">
        <v>8</v>
      </c>
      <c r="B1106" s="49">
        <v>43763</v>
      </c>
      <c r="C1106" s="49">
        <f>INDEX('CalFire Financial Consequences'!$M$26:$P$26,INDEX($F$19:$F$34,MATCH(A1106,$E$19:$E$34,0)))</f>
        <v>1013.3938851009249</v>
      </c>
    </row>
    <row r="1107" spans="1:3" x14ac:dyDescent="0.25">
      <c r="A1107" s="1" t="s">
        <v>3</v>
      </c>
      <c r="B1107" s="49">
        <v>44007</v>
      </c>
      <c r="C1107" s="49">
        <f>INDEX('CalFire Financial Consequences'!$M$26:$P$26,INDEX($F$19:$F$34,MATCH(A1107,$E$19:$E$34,0)))</f>
        <v>1013.3938851009249</v>
      </c>
    </row>
    <row r="1108" spans="1:3" x14ac:dyDescent="0.25">
      <c r="A1108" s="1" t="s">
        <v>12</v>
      </c>
      <c r="B1108" s="49">
        <v>44092</v>
      </c>
      <c r="C1108" s="49">
        <f>INDEX('CalFire Financial Consequences'!$M$26:$P$26,INDEX($F$19:$F$34,MATCH(A1108,$E$19:$E$34,0)))</f>
        <v>1013.3938851009249</v>
      </c>
    </row>
    <row r="1109" spans="1:3" x14ac:dyDescent="0.25">
      <c r="A1109" s="1" t="s">
        <v>12</v>
      </c>
      <c r="B1109" s="49">
        <v>44200</v>
      </c>
      <c r="C1109" s="49">
        <f>INDEX('CalFire Financial Consequences'!$M$26:$P$26,INDEX($F$19:$F$34,MATCH(A1109,$E$19:$E$34,0)))</f>
        <v>1013.3938851009249</v>
      </c>
    </row>
    <row r="1110" spans="1:3" x14ac:dyDescent="0.25">
      <c r="A1110" s="1" t="s">
        <v>2</v>
      </c>
      <c r="B1110" s="49">
        <v>44460</v>
      </c>
      <c r="C1110" s="49">
        <f>INDEX('CalFire Financial Consequences'!$M$26:$P$26,INDEX($F$19:$F$34,MATCH(A1110,$E$19:$E$34,0)))</f>
        <v>1013.3938851009249</v>
      </c>
    </row>
    <row r="1111" spans="1:3" x14ac:dyDescent="0.25">
      <c r="A1111" s="1" t="s">
        <v>10</v>
      </c>
      <c r="B1111" s="49">
        <v>44664</v>
      </c>
      <c r="C1111" s="49">
        <f>INDEX('CalFire Financial Consequences'!$M$26:$P$26,INDEX($F$19:$F$34,MATCH(A1111,$E$19:$E$34,0)))</f>
        <v>1013.3938851009249</v>
      </c>
    </row>
    <row r="1112" spans="1:3" x14ac:dyDescent="0.25">
      <c r="A1112" s="1" t="s">
        <v>10</v>
      </c>
      <c r="B1112" s="49">
        <v>44737</v>
      </c>
      <c r="C1112" s="49">
        <f>INDEX('CalFire Financial Consequences'!$M$26:$P$26,INDEX($F$19:$F$34,MATCH(A1112,$E$19:$E$34,0)))</f>
        <v>1013.3938851009249</v>
      </c>
    </row>
    <row r="1113" spans="1:3" x14ac:dyDescent="0.25">
      <c r="A1113" s="1" t="s">
        <v>2</v>
      </c>
      <c r="B1113" s="49">
        <v>44840</v>
      </c>
      <c r="C1113" s="49">
        <f>INDEX('CalFire Financial Consequences'!$M$26:$P$26,INDEX($F$19:$F$34,MATCH(A1113,$E$19:$E$34,0)))</f>
        <v>1013.3938851009249</v>
      </c>
    </row>
    <row r="1114" spans="1:3" x14ac:dyDescent="0.25">
      <c r="A1114" s="1" t="s">
        <v>4</v>
      </c>
      <c r="B1114" s="49">
        <v>45241</v>
      </c>
      <c r="C1114" s="49">
        <f>INDEX('CalFire Financial Consequences'!$M$26:$P$26,INDEX($F$19:$F$34,MATCH(A1114,$E$19:$E$34,0)))</f>
        <v>5361.3126300627364</v>
      </c>
    </row>
    <row r="1115" spans="1:3" x14ac:dyDescent="0.25">
      <c r="A1115" s="1" t="s">
        <v>3</v>
      </c>
      <c r="B1115" s="49">
        <v>45428</v>
      </c>
      <c r="C1115" s="49">
        <f>INDEX('CalFire Financial Consequences'!$M$26:$P$26,INDEX($F$19:$F$34,MATCH(A1115,$E$19:$E$34,0)))</f>
        <v>1013.3938851009249</v>
      </c>
    </row>
    <row r="1116" spans="1:3" x14ac:dyDescent="0.25">
      <c r="A1116" s="1" t="s">
        <v>14</v>
      </c>
      <c r="B1116" s="49">
        <v>45432</v>
      </c>
      <c r="C1116" s="49">
        <f>INDEX('CalFire Financial Consequences'!$M$26:$P$26,INDEX($F$19:$F$34,MATCH(A1116,$E$19:$E$34,0)))</f>
        <v>27732.611609173346</v>
      </c>
    </row>
    <row r="1117" spans="1:3" x14ac:dyDescent="0.25">
      <c r="A1117" s="1" t="s">
        <v>10</v>
      </c>
      <c r="B1117" s="49">
        <v>45533</v>
      </c>
      <c r="C1117" s="49">
        <f>INDEX('CalFire Financial Consequences'!$M$26:$P$26,INDEX($F$19:$F$34,MATCH(A1117,$E$19:$E$34,0)))</f>
        <v>1013.3938851009249</v>
      </c>
    </row>
    <row r="1118" spans="1:3" x14ac:dyDescent="0.25">
      <c r="A1118" s="1" t="s">
        <v>10</v>
      </c>
      <c r="B1118" s="49">
        <v>45558</v>
      </c>
      <c r="C1118" s="49">
        <f>INDEX('CalFire Financial Consequences'!$M$26:$P$26,INDEX($F$19:$F$34,MATCH(A1118,$E$19:$E$34,0)))</f>
        <v>1013.3938851009249</v>
      </c>
    </row>
    <row r="1119" spans="1:3" x14ac:dyDescent="0.25">
      <c r="A1119" s="1" t="s">
        <v>2</v>
      </c>
      <c r="B1119" s="49">
        <v>45683</v>
      </c>
      <c r="C1119" s="49">
        <f>INDEX('CalFire Financial Consequences'!$M$26:$P$26,INDEX($F$19:$F$34,MATCH(A1119,$E$19:$E$34,0)))</f>
        <v>1013.3938851009249</v>
      </c>
    </row>
    <row r="1120" spans="1:3" x14ac:dyDescent="0.25">
      <c r="A1120" s="1" t="s">
        <v>12</v>
      </c>
      <c r="B1120" s="49">
        <v>45771</v>
      </c>
      <c r="C1120" s="49">
        <f>INDEX('CalFire Financial Consequences'!$M$26:$P$26,INDEX($F$19:$F$34,MATCH(A1120,$E$19:$E$34,0)))</f>
        <v>1013.3938851009249</v>
      </c>
    </row>
    <row r="1121" spans="1:3" x14ac:dyDescent="0.25">
      <c r="A1121" s="1" t="s">
        <v>6</v>
      </c>
      <c r="B1121" s="49">
        <v>45999</v>
      </c>
      <c r="C1121" s="49">
        <f>INDEX('CalFire Financial Consequences'!$M$26:$P$26,INDEX($F$19:$F$34,MATCH(A1121,$E$19:$E$34,0)))</f>
        <v>27732.611609173346</v>
      </c>
    </row>
    <row r="1122" spans="1:3" x14ac:dyDescent="0.25">
      <c r="A1122" s="1" t="s">
        <v>2</v>
      </c>
      <c r="B1122" s="49">
        <v>46128</v>
      </c>
      <c r="C1122" s="49">
        <f>INDEX('CalFire Financial Consequences'!$M$26:$P$26,INDEX($F$19:$F$34,MATCH(A1122,$E$19:$E$34,0)))</f>
        <v>1013.3938851009249</v>
      </c>
    </row>
    <row r="1123" spans="1:3" x14ac:dyDescent="0.25">
      <c r="A1123" s="1" t="s">
        <v>4</v>
      </c>
      <c r="B1123" s="49">
        <v>46571</v>
      </c>
      <c r="C1123" s="49">
        <f>INDEX('CalFire Financial Consequences'!$M$26:$P$26,INDEX($F$19:$F$34,MATCH(A1123,$E$19:$E$34,0)))</f>
        <v>5361.3126300627364</v>
      </c>
    </row>
    <row r="1124" spans="1:3" x14ac:dyDescent="0.25">
      <c r="A1124" s="1" t="s">
        <v>4</v>
      </c>
      <c r="B1124" s="49">
        <v>46581</v>
      </c>
      <c r="C1124" s="49">
        <f>INDEX('CalFire Financial Consequences'!$M$26:$P$26,INDEX($F$19:$F$34,MATCH(A1124,$E$19:$E$34,0)))</f>
        <v>5361.3126300627364</v>
      </c>
    </row>
    <row r="1125" spans="1:3" x14ac:dyDescent="0.25">
      <c r="A1125" s="1" t="s">
        <v>2</v>
      </c>
      <c r="B1125" s="49">
        <v>46616</v>
      </c>
      <c r="C1125" s="49">
        <f>INDEX('CalFire Financial Consequences'!$M$26:$P$26,INDEX($F$19:$F$34,MATCH(A1125,$E$19:$E$34,0)))</f>
        <v>1013.3938851009249</v>
      </c>
    </row>
    <row r="1126" spans="1:3" x14ac:dyDescent="0.25">
      <c r="A1126" s="1" t="s">
        <v>2</v>
      </c>
      <c r="B1126" s="49">
        <v>46738</v>
      </c>
      <c r="C1126" s="49">
        <f>INDEX('CalFire Financial Consequences'!$M$26:$P$26,INDEX($F$19:$F$34,MATCH(A1126,$E$19:$E$34,0)))</f>
        <v>1013.3938851009249</v>
      </c>
    </row>
    <row r="1127" spans="1:3" x14ac:dyDescent="0.25">
      <c r="A1127" s="1" t="s">
        <v>4</v>
      </c>
      <c r="B1127" s="49">
        <v>46829</v>
      </c>
      <c r="C1127" s="49">
        <f>INDEX('CalFire Financial Consequences'!$M$26:$P$26,INDEX($F$19:$F$34,MATCH(A1127,$E$19:$E$34,0)))</f>
        <v>5361.3126300627364</v>
      </c>
    </row>
    <row r="1128" spans="1:3" x14ac:dyDescent="0.25">
      <c r="A1128" s="1" t="s">
        <v>10</v>
      </c>
      <c r="B1128" s="49">
        <v>46947</v>
      </c>
      <c r="C1128" s="49">
        <f>INDEX('CalFire Financial Consequences'!$M$26:$P$26,INDEX($F$19:$F$34,MATCH(A1128,$E$19:$E$34,0)))</f>
        <v>1013.3938851009249</v>
      </c>
    </row>
    <row r="1129" spans="1:3" x14ac:dyDescent="0.25">
      <c r="A1129" s="1" t="s">
        <v>2</v>
      </c>
      <c r="B1129" s="49">
        <v>47015</v>
      </c>
      <c r="C1129" s="49">
        <f>INDEX('CalFire Financial Consequences'!$M$26:$P$26,INDEX($F$19:$F$34,MATCH(A1129,$E$19:$E$34,0)))</f>
        <v>1013.3938851009249</v>
      </c>
    </row>
    <row r="1130" spans="1:3" x14ac:dyDescent="0.25">
      <c r="A1130" s="1" t="s">
        <v>10</v>
      </c>
      <c r="B1130" s="49">
        <v>47131</v>
      </c>
      <c r="C1130" s="49">
        <f>INDEX('CalFire Financial Consequences'!$M$26:$P$26,INDEX($F$19:$F$34,MATCH(A1130,$E$19:$E$34,0)))</f>
        <v>1013.3938851009249</v>
      </c>
    </row>
    <row r="1131" spans="1:3" x14ac:dyDescent="0.25">
      <c r="A1131" s="1" t="s">
        <v>8</v>
      </c>
      <c r="B1131" s="49">
        <v>47338</v>
      </c>
      <c r="C1131" s="49">
        <f>INDEX('CalFire Financial Consequences'!$M$26:$P$26,INDEX($F$19:$F$34,MATCH(A1131,$E$19:$E$34,0)))</f>
        <v>1013.3938851009249</v>
      </c>
    </row>
    <row r="1132" spans="1:3" x14ac:dyDescent="0.25">
      <c r="A1132" s="1" t="s">
        <v>13</v>
      </c>
      <c r="B1132" s="49">
        <v>47943</v>
      </c>
      <c r="C1132" s="49">
        <f>INDEX('CalFire Financial Consequences'!$M$26:$P$26,INDEX($F$19:$F$34,MATCH(A1132,$E$19:$E$34,0)))</f>
        <v>5361.3126300627364</v>
      </c>
    </row>
    <row r="1133" spans="1:3" x14ac:dyDescent="0.25">
      <c r="A1133" s="1" t="s">
        <v>4</v>
      </c>
      <c r="B1133" s="49">
        <v>48049</v>
      </c>
      <c r="C1133" s="49">
        <f>INDEX('CalFire Financial Consequences'!$M$26:$P$26,INDEX($F$19:$F$34,MATCH(A1133,$E$19:$E$34,0)))</f>
        <v>5361.3126300627364</v>
      </c>
    </row>
    <row r="1134" spans="1:3" x14ac:dyDescent="0.25">
      <c r="A1134" s="1" t="s">
        <v>4</v>
      </c>
      <c r="B1134" s="49">
        <v>48095</v>
      </c>
      <c r="C1134" s="49">
        <f>INDEX('CalFire Financial Consequences'!$M$26:$P$26,INDEX($F$19:$F$34,MATCH(A1134,$E$19:$E$34,0)))</f>
        <v>5361.3126300627364</v>
      </c>
    </row>
    <row r="1135" spans="1:3" x14ac:dyDescent="0.25">
      <c r="A1135" s="1" t="s">
        <v>2</v>
      </c>
      <c r="B1135" s="49">
        <v>48140</v>
      </c>
      <c r="C1135" s="49">
        <f>INDEX('CalFire Financial Consequences'!$M$26:$P$26,INDEX($F$19:$F$34,MATCH(A1135,$E$19:$E$34,0)))</f>
        <v>1013.3938851009249</v>
      </c>
    </row>
    <row r="1136" spans="1:3" x14ac:dyDescent="0.25">
      <c r="A1136" s="1" t="s">
        <v>5</v>
      </c>
      <c r="B1136" s="49">
        <v>48151</v>
      </c>
      <c r="C1136" s="49">
        <f>INDEX('CalFire Financial Consequences'!$M$26:$P$26,INDEX($F$19:$F$34,MATCH(A1136,$E$19:$E$34,0)))</f>
        <v>1013.3938851009249</v>
      </c>
    </row>
    <row r="1137" spans="1:3" x14ac:dyDescent="0.25">
      <c r="A1137" s="1" t="s">
        <v>2</v>
      </c>
      <c r="B1137" s="49">
        <v>48331</v>
      </c>
      <c r="C1137" s="49">
        <f>INDEX('CalFire Financial Consequences'!$M$26:$P$26,INDEX($F$19:$F$34,MATCH(A1137,$E$19:$E$34,0)))</f>
        <v>1013.3938851009249</v>
      </c>
    </row>
    <row r="1138" spans="1:3" x14ac:dyDescent="0.25">
      <c r="A1138" s="1" t="s">
        <v>10</v>
      </c>
      <c r="B1138" s="49">
        <v>48488</v>
      </c>
      <c r="C1138" s="49">
        <f>INDEX('CalFire Financial Consequences'!$M$26:$P$26,INDEX($F$19:$F$34,MATCH(A1138,$E$19:$E$34,0)))</f>
        <v>1013.3938851009249</v>
      </c>
    </row>
    <row r="1139" spans="1:3" x14ac:dyDescent="0.25">
      <c r="A1139" s="1" t="s">
        <v>13</v>
      </c>
      <c r="B1139" s="49">
        <v>48705</v>
      </c>
      <c r="C1139" s="49">
        <f>INDEX('CalFire Financial Consequences'!$M$26:$P$26,INDEX($F$19:$F$34,MATCH(A1139,$E$19:$E$34,0)))</f>
        <v>5361.3126300627364</v>
      </c>
    </row>
    <row r="1140" spans="1:3" x14ac:dyDescent="0.25">
      <c r="A1140" s="1" t="s">
        <v>2</v>
      </c>
      <c r="B1140" s="49">
        <v>48911</v>
      </c>
      <c r="C1140" s="49">
        <f>INDEX('CalFire Financial Consequences'!$M$26:$P$26,INDEX($F$19:$F$34,MATCH(A1140,$E$19:$E$34,0)))</f>
        <v>1013.3938851009249</v>
      </c>
    </row>
    <row r="1141" spans="1:3" x14ac:dyDescent="0.25">
      <c r="A1141" s="1" t="s">
        <v>2</v>
      </c>
      <c r="B1141" s="49">
        <v>49010</v>
      </c>
      <c r="C1141" s="49">
        <f>INDEX('CalFire Financial Consequences'!$M$26:$P$26,INDEX($F$19:$F$34,MATCH(A1141,$E$19:$E$34,0)))</f>
        <v>1013.3938851009249</v>
      </c>
    </row>
    <row r="1142" spans="1:3" x14ac:dyDescent="0.25">
      <c r="A1142" s="1" t="s">
        <v>4</v>
      </c>
      <c r="B1142" s="49">
        <v>49181</v>
      </c>
      <c r="C1142" s="49">
        <f>INDEX('CalFire Financial Consequences'!$M$26:$P$26,INDEX($F$19:$F$34,MATCH(A1142,$E$19:$E$34,0)))</f>
        <v>5361.3126300627364</v>
      </c>
    </row>
    <row r="1143" spans="1:3" x14ac:dyDescent="0.25">
      <c r="A1143" s="1" t="s">
        <v>2</v>
      </c>
      <c r="B1143" s="49">
        <v>49256</v>
      </c>
      <c r="C1143" s="49">
        <f>INDEX('CalFire Financial Consequences'!$M$26:$P$26,INDEX($F$19:$F$34,MATCH(A1143,$E$19:$E$34,0)))</f>
        <v>1013.3938851009249</v>
      </c>
    </row>
    <row r="1144" spans="1:3" x14ac:dyDescent="0.25">
      <c r="A1144" s="1" t="s">
        <v>4</v>
      </c>
      <c r="B1144" s="49">
        <v>49410</v>
      </c>
      <c r="C1144" s="49">
        <f>INDEX('CalFire Financial Consequences'!$M$26:$P$26,INDEX($F$19:$F$34,MATCH(A1144,$E$19:$E$34,0)))</f>
        <v>5361.3126300627364</v>
      </c>
    </row>
    <row r="1145" spans="1:3" x14ac:dyDescent="0.25">
      <c r="A1145" s="1" t="s">
        <v>3</v>
      </c>
      <c r="B1145" s="49">
        <v>49438</v>
      </c>
      <c r="C1145" s="49">
        <f>INDEX('CalFire Financial Consequences'!$M$26:$P$26,INDEX($F$19:$F$34,MATCH(A1145,$E$19:$E$34,0)))</f>
        <v>1013.3938851009249</v>
      </c>
    </row>
    <row r="1146" spans="1:3" x14ac:dyDescent="0.25">
      <c r="A1146" s="1" t="s">
        <v>8</v>
      </c>
      <c r="B1146" s="49">
        <v>49853</v>
      </c>
      <c r="C1146" s="49">
        <f>INDEX('CalFire Financial Consequences'!$M$26:$P$26,INDEX($F$19:$F$34,MATCH(A1146,$E$19:$E$34,0)))</f>
        <v>1013.3938851009249</v>
      </c>
    </row>
    <row r="1147" spans="1:3" x14ac:dyDescent="0.25">
      <c r="A1147" s="1" t="s">
        <v>4</v>
      </c>
      <c r="B1147" s="49">
        <v>49858</v>
      </c>
      <c r="C1147" s="49">
        <f>INDEX('CalFire Financial Consequences'!$M$26:$P$26,INDEX($F$19:$F$34,MATCH(A1147,$E$19:$E$34,0)))</f>
        <v>5361.3126300627364</v>
      </c>
    </row>
    <row r="1148" spans="1:3" x14ac:dyDescent="0.25">
      <c r="A1148" s="1" t="s">
        <v>4</v>
      </c>
      <c r="B1148" s="49">
        <v>49963</v>
      </c>
      <c r="C1148" s="49">
        <f>INDEX('CalFire Financial Consequences'!$M$26:$P$26,INDEX($F$19:$F$34,MATCH(A1148,$E$19:$E$34,0)))</f>
        <v>5361.3126300627364</v>
      </c>
    </row>
    <row r="1149" spans="1:3" x14ac:dyDescent="0.25">
      <c r="A1149" s="1" t="s">
        <v>2</v>
      </c>
      <c r="B1149" s="49">
        <v>50078</v>
      </c>
      <c r="C1149" s="49">
        <f>INDEX('CalFire Financial Consequences'!$M$26:$P$26,INDEX($F$19:$F$34,MATCH(A1149,$E$19:$E$34,0)))</f>
        <v>1013.3938851009249</v>
      </c>
    </row>
    <row r="1150" spans="1:3" x14ac:dyDescent="0.25">
      <c r="A1150" s="1" t="s">
        <v>5</v>
      </c>
      <c r="B1150" s="49">
        <v>50315</v>
      </c>
      <c r="C1150" s="49">
        <f>INDEX('CalFire Financial Consequences'!$M$26:$P$26,INDEX($F$19:$F$34,MATCH(A1150,$E$19:$E$34,0)))</f>
        <v>1013.3938851009249</v>
      </c>
    </row>
    <row r="1151" spans="1:3" x14ac:dyDescent="0.25">
      <c r="A1151" s="1" t="s">
        <v>2</v>
      </c>
      <c r="B1151" s="49">
        <v>50730</v>
      </c>
      <c r="C1151" s="49">
        <f>INDEX('CalFire Financial Consequences'!$M$26:$P$26,INDEX($F$19:$F$34,MATCH(A1151,$E$19:$E$34,0)))</f>
        <v>1013.3938851009249</v>
      </c>
    </row>
    <row r="1152" spans="1:3" x14ac:dyDescent="0.25">
      <c r="A1152" s="1" t="s">
        <v>8</v>
      </c>
      <c r="B1152" s="49">
        <v>50747</v>
      </c>
      <c r="C1152" s="49">
        <f>INDEX('CalFire Financial Consequences'!$M$26:$P$26,INDEX($F$19:$F$34,MATCH(A1152,$E$19:$E$34,0)))</f>
        <v>1013.3938851009249</v>
      </c>
    </row>
    <row r="1153" spans="1:3" x14ac:dyDescent="0.25">
      <c r="A1153" s="1" t="s">
        <v>2</v>
      </c>
      <c r="B1153" s="49">
        <v>50768</v>
      </c>
      <c r="C1153" s="49">
        <f>INDEX('CalFire Financial Consequences'!$M$26:$P$26,INDEX($F$19:$F$34,MATCH(A1153,$E$19:$E$34,0)))</f>
        <v>1013.3938851009249</v>
      </c>
    </row>
    <row r="1154" spans="1:3" x14ac:dyDescent="0.25">
      <c r="A1154" s="1" t="s">
        <v>10</v>
      </c>
      <c r="B1154" s="49">
        <v>51548</v>
      </c>
      <c r="C1154" s="49">
        <f>INDEX('CalFire Financial Consequences'!$M$26:$P$26,INDEX($F$19:$F$34,MATCH(A1154,$E$19:$E$34,0)))</f>
        <v>1013.3938851009249</v>
      </c>
    </row>
    <row r="1155" spans="1:3" x14ac:dyDescent="0.25">
      <c r="A1155" s="1" t="s">
        <v>8</v>
      </c>
      <c r="B1155" s="49">
        <v>51634</v>
      </c>
      <c r="C1155" s="49">
        <f>INDEX('CalFire Financial Consequences'!$M$26:$P$26,INDEX($F$19:$F$34,MATCH(A1155,$E$19:$E$34,0)))</f>
        <v>1013.3938851009249</v>
      </c>
    </row>
    <row r="1156" spans="1:3" x14ac:dyDescent="0.25">
      <c r="A1156" s="1" t="s">
        <v>4</v>
      </c>
      <c r="B1156" s="49">
        <v>51660</v>
      </c>
      <c r="C1156" s="49">
        <f>INDEX('CalFire Financial Consequences'!$M$26:$P$26,INDEX($F$19:$F$34,MATCH(A1156,$E$19:$E$34,0)))</f>
        <v>5361.3126300627364</v>
      </c>
    </row>
    <row r="1157" spans="1:3" x14ac:dyDescent="0.25">
      <c r="A1157" s="1" t="s">
        <v>12</v>
      </c>
      <c r="B1157" s="49">
        <v>51676</v>
      </c>
      <c r="C1157" s="49">
        <f>INDEX('CalFire Financial Consequences'!$M$26:$P$26,INDEX($F$19:$F$34,MATCH(A1157,$E$19:$E$34,0)))</f>
        <v>1013.3938851009249</v>
      </c>
    </row>
    <row r="1158" spans="1:3" x14ac:dyDescent="0.25">
      <c r="A1158" s="1" t="s">
        <v>4</v>
      </c>
      <c r="B1158" s="49">
        <v>51806</v>
      </c>
      <c r="C1158" s="49">
        <f>INDEX('CalFire Financial Consequences'!$M$26:$P$26,INDEX($F$19:$F$34,MATCH(A1158,$E$19:$E$34,0)))</f>
        <v>5361.3126300627364</v>
      </c>
    </row>
    <row r="1159" spans="1:3" x14ac:dyDescent="0.25">
      <c r="A1159" s="1" t="s">
        <v>2</v>
      </c>
      <c r="B1159" s="49">
        <v>51888</v>
      </c>
      <c r="C1159" s="49">
        <f>INDEX('CalFire Financial Consequences'!$M$26:$P$26,INDEX($F$19:$F$34,MATCH(A1159,$E$19:$E$34,0)))</f>
        <v>1013.3938851009249</v>
      </c>
    </row>
    <row r="1160" spans="1:3" x14ac:dyDescent="0.25">
      <c r="A1160" s="1" t="s">
        <v>2</v>
      </c>
      <c r="B1160" s="49">
        <v>51917</v>
      </c>
      <c r="C1160" s="49">
        <f>INDEX('CalFire Financial Consequences'!$M$26:$P$26,INDEX($F$19:$F$34,MATCH(A1160,$E$19:$E$34,0)))</f>
        <v>1013.3938851009249</v>
      </c>
    </row>
    <row r="1161" spans="1:3" x14ac:dyDescent="0.25">
      <c r="A1161" s="1" t="s">
        <v>3</v>
      </c>
      <c r="B1161" s="49">
        <v>51996</v>
      </c>
      <c r="C1161" s="49">
        <f>INDEX('CalFire Financial Consequences'!$M$26:$P$26,INDEX($F$19:$F$34,MATCH(A1161,$E$19:$E$34,0)))</f>
        <v>1013.3938851009249</v>
      </c>
    </row>
    <row r="1162" spans="1:3" x14ac:dyDescent="0.25">
      <c r="A1162" s="1" t="s">
        <v>5</v>
      </c>
      <c r="B1162" s="49">
        <v>52128</v>
      </c>
      <c r="C1162" s="49">
        <f>INDEX('CalFire Financial Consequences'!$M$26:$P$26,INDEX($F$19:$F$34,MATCH(A1162,$E$19:$E$34,0)))</f>
        <v>1013.3938851009249</v>
      </c>
    </row>
    <row r="1163" spans="1:3" x14ac:dyDescent="0.25">
      <c r="A1163" s="1" t="s">
        <v>10</v>
      </c>
      <c r="B1163" s="49">
        <v>52246</v>
      </c>
      <c r="C1163" s="49">
        <f>INDEX('CalFire Financial Consequences'!$M$26:$P$26,INDEX($F$19:$F$34,MATCH(A1163,$E$19:$E$34,0)))</f>
        <v>1013.3938851009249</v>
      </c>
    </row>
    <row r="1164" spans="1:3" x14ac:dyDescent="0.25">
      <c r="A1164" s="1" t="s">
        <v>9</v>
      </c>
      <c r="B1164" s="49">
        <v>52298</v>
      </c>
      <c r="C1164" s="49">
        <f>INDEX('CalFire Financial Consequences'!$M$26:$P$26,INDEX($F$19:$F$34,MATCH(A1164,$E$19:$E$34,0)))</f>
        <v>1013.3938851009249</v>
      </c>
    </row>
    <row r="1165" spans="1:3" x14ac:dyDescent="0.25">
      <c r="A1165" s="1" t="s">
        <v>10</v>
      </c>
      <c r="B1165" s="49">
        <v>52593</v>
      </c>
      <c r="C1165" s="49">
        <f>INDEX('CalFire Financial Consequences'!$M$26:$P$26,INDEX($F$19:$F$34,MATCH(A1165,$E$19:$E$34,0)))</f>
        <v>1013.3938851009249</v>
      </c>
    </row>
    <row r="1166" spans="1:3" x14ac:dyDescent="0.25">
      <c r="A1166" s="1" t="s">
        <v>2</v>
      </c>
      <c r="B1166" s="49">
        <v>52951</v>
      </c>
      <c r="C1166" s="49">
        <f>INDEX('CalFire Financial Consequences'!$M$26:$P$26,INDEX($F$19:$F$34,MATCH(A1166,$E$19:$E$34,0)))</f>
        <v>1013.3938851009249</v>
      </c>
    </row>
    <row r="1167" spans="1:3" x14ac:dyDescent="0.25">
      <c r="A1167" s="1" t="s">
        <v>4</v>
      </c>
      <c r="B1167" s="49">
        <v>53140</v>
      </c>
      <c r="C1167" s="49">
        <f>INDEX('CalFire Financial Consequences'!$M$26:$P$26,INDEX($F$19:$F$34,MATCH(A1167,$E$19:$E$34,0)))</f>
        <v>5361.3126300627364</v>
      </c>
    </row>
    <row r="1168" spans="1:3" x14ac:dyDescent="0.25">
      <c r="A1168" s="1" t="s">
        <v>2</v>
      </c>
      <c r="B1168" s="49">
        <v>53146</v>
      </c>
      <c r="C1168" s="49">
        <f>INDEX('CalFire Financial Consequences'!$M$26:$P$26,INDEX($F$19:$F$34,MATCH(A1168,$E$19:$E$34,0)))</f>
        <v>1013.3938851009249</v>
      </c>
    </row>
    <row r="1169" spans="1:3" x14ac:dyDescent="0.25">
      <c r="A1169" s="1" t="s">
        <v>2</v>
      </c>
      <c r="B1169" s="49">
        <v>53476</v>
      </c>
      <c r="C1169" s="49">
        <f>INDEX('CalFire Financial Consequences'!$M$26:$P$26,INDEX($F$19:$F$34,MATCH(A1169,$E$19:$E$34,0)))</f>
        <v>1013.3938851009249</v>
      </c>
    </row>
    <row r="1170" spans="1:3" x14ac:dyDescent="0.25">
      <c r="A1170" s="1" t="s">
        <v>2</v>
      </c>
      <c r="B1170" s="49">
        <v>53490</v>
      </c>
      <c r="C1170" s="49">
        <f>INDEX('CalFire Financial Consequences'!$M$26:$P$26,INDEX($F$19:$F$34,MATCH(A1170,$E$19:$E$34,0)))</f>
        <v>1013.3938851009249</v>
      </c>
    </row>
    <row r="1171" spans="1:3" x14ac:dyDescent="0.25">
      <c r="A1171" s="1" t="s">
        <v>13</v>
      </c>
      <c r="B1171" s="49">
        <v>53600</v>
      </c>
      <c r="C1171" s="49">
        <f>INDEX('CalFire Financial Consequences'!$M$26:$P$26,INDEX($F$19:$F$34,MATCH(A1171,$E$19:$E$34,0)))</f>
        <v>5361.3126300627364</v>
      </c>
    </row>
    <row r="1172" spans="1:3" x14ac:dyDescent="0.25">
      <c r="A1172" s="1" t="s">
        <v>13</v>
      </c>
      <c r="B1172" s="49">
        <v>53760</v>
      </c>
      <c r="C1172" s="49">
        <f>INDEX('CalFire Financial Consequences'!$M$26:$P$26,INDEX($F$19:$F$34,MATCH(A1172,$E$19:$E$34,0)))</f>
        <v>5361.3126300627364</v>
      </c>
    </row>
    <row r="1173" spans="1:3" x14ac:dyDescent="0.25">
      <c r="A1173" s="1" t="s">
        <v>4</v>
      </c>
      <c r="B1173" s="49">
        <v>53784</v>
      </c>
      <c r="C1173" s="49">
        <f>INDEX('CalFire Financial Consequences'!$M$26:$P$26,INDEX($F$19:$F$34,MATCH(A1173,$E$19:$E$34,0)))</f>
        <v>5361.3126300627364</v>
      </c>
    </row>
    <row r="1174" spans="1:3" x14ac:dyDescent="0.25">
      <c r="A1174" s="1" t="s">
        <v>2</v>
      </c>
      <c r="B1174" s="49">
        <v>53842</v>
      </c>
      <c r="C1174" s="49">
        <f>INDEX('CalFire Financial Consequences'!$M$26:$P$26,INDEX($F$19:$F$34,MATCH(A1174,$E$19:$E$34,0)))</f>
        <v>1013.3938851009249</v>
      </c>
    </row>
    <row r="1175" spans="1:3" x14ac:dyDescent="0.25">
      <c r="A1175" s="1" t="s">
        <v>2</v>
      </c>
      <c r="B1175" s="49">
        <v>53865</v>
      </c>
      <c r="C1175" s="49">
        <f>INDEX('CalFire Financial Consequences'!$M$26:$P$26,INDEX($F$19:$F$34,MATCH(A1175,$E$19:$E$34,0)))</f>
        <v>1013.3938851009249</v>
      </c>
    </row>
    <row r="1176" spans="1:3" x14ac:dyDescent="0.25">
      <c r="A1176" s="1" t="s">
        <v>2</v>
      </c>
      <c r="B1176" s="49">
        <v>54027</v>
      </c>
      <c r="C1176" s="49">
        <f>INDEX('CalFire Financial Consequences'!$M$26:$P$26,INDEX($F$19:$F$34,MATCH(A1176,$E$19:$E$34,0)))</f>
        <v>1013.3938851009249</v>
      </c>
    </row>
    <row r="1177" spans="1:3" x14ac:dyDescent="0.25">
      <c r="A1177" s="1" t="s">
        <v>8</v>
      </c>
      <c r="B1177" s="49">
        <v>54088</v>
      </c>
      <c r="C1177" s="49">
        <f>INDEX('CalFire Financial Consequences'!$M$26:$P$26,INDEX($F$19:$F$34,MATCH(A1177,$E$19:$E$34,0)))</f>
        <v>1013.3938851009249</v>
      </c>
    </row>
    <row r="1178" spans="1:3" x14ac:dyDescent="0.25">
      <c r="A1178" s="1" t="s">
        <v>4</v>
      </c>
      <c r="B1178" s="49">
        <v>54144</v>
      </c>
      <c r="C1178" s="49">
        <f>INDEX('CalFire Financial Consequences'!$M$26:$P$26,INDEX($F$19:$F$34,MATCH(A1178,$E$19:$E$34,0)))</f>
        <v>5361.3126300627364</v>
      </c>
    </row>
    <row r="1179" spans="1:3" x14ac:dyDescent="0.25">
      <c r="A1179" s="1" t="s">
        <v>2</v>
      </c>
      <c r="B1179" s="49">
        <v>54160</v>
      </c>
      <c r="C1179" s="49">
        <f>INDEX('CalFire Financial Consequences'!$M$26:$P$26,INDEX($F$19:$F$34,MATCH(A1179,$E$19:$E$34,0)))</f>
        <v>1013.3938851009249</v>
      </c>
    </row>
    <row r="1180" spans="1:3" x14ac:dyDescent="0.25">
      <c r="A1180" s="1" t="s">
        <v>4</v>
      </c>
      <c r="B1180" s="49">
        <v>54216</v>
      </c>
      <c r="C1180" s="49">
        <f>INDEX('CalFire Financial Consequences'!$M$26:$P$26,INDEX($F$19:$F$34,MATCH(A1180,$E$19:$E$34,0)))</f>
        <v>5361.3126300627364</v>
      </c>
    </row>
    <row r="1181" spans="1:3" x14ac:dyDescent="0.25">
      <c r="A1181" s="1" t="s">
        <v>2</v>
      </c>
      <c r="B1181" s="49">
        <v>54372</v>
      </c>
      <c r="C1181" s="49">
        <f>INDEX('CalFire Financial Consequences'!$M$26:$P$26,INDEX($F$19:$F$34,MATCH(A1181,$E$19:$E$34,0)))</f>
        <v>1013.3938851009249</v>
      </c>
    </row>
    <row r="1182" spans="1:3" x14ac:dyDescent="0.25">
      <c r="A1182" s="1" t="s">
        <v>6</v>
      </c>
      <c r="B1182" s="49">
        <v>54392</v>
      </c>
      <c r="C1182" s="49">
        <f>INDEX('CalFire Financial Consequences'!$M$26:$P$26,INDEX($F$19:$F$34,MATCH(A1182,$E$19:$E$34,0)))</f>
        <v>27732.611609173346</v>
      </c>
    </row>
    <row r="1183" spans="1:3" x14ac:dyDescent="0.25">
      <c r="A1183" s="1" t="s">
        <v>4</v>
      </c>
      <c r="B1183" s="49">
        <v>54594</v>
      </c>
      <c r="C1183" s="49">
        <f>INDEX('CalFire Financial Consequences'!$M$26:$P$26,INDEX($F$19:$F$34,MATCH(A1183,$E$19:$E$34,0)))</f>
        <v>5361.3126300627364</v>
      </c>
    </row>
    <row r="1184" spans="1:3" x14ac:dyDescent="0.25">
      <c r="A1184" s="1" t="s">
        <v>13</v>
      </c>
      <c r="B1184" s="49">
        <v>54604</v>
      </c>
      <c r="C1184" s="49">
        <f>INDEX('CalFire Financial Consequences'!$M$26:$P$26,INDEX($F$19:$F$34,MATCH(A1184,$E$19:$E$34,0)))</f>
        <v>5361.3126300627364</v>
      </c>
    </row>
    <row r="1185" spans="1:3" x14ac:dyDescent="0.25">
      <c r="A1185" s="1" t="s">
        <v>2</v>
      </c>
      <c r="B1185" s="49">
        <v>54901</v>
      </c>
      <c r="C1185" s="49">
        <f>INDEX('CalFire Financial Consequences'!$M$26:$P$26,INDEX($F$19:$F$34,MATCH(A1185,$E$19:$E$34,0)))</f>
        <v>1013.3938851009249</v>
      </c>
    </row>
    <row r="1186" spans="1:3" x14ac:dyDescent="0.25">
      <c r="A1186" s="1" t="s">
        <v>2</v>
      </c>
      <c r="B1186" s="49">
        <v>54983</v>
      </c>
      <c r="C1186" s="49">
        <f>INDEX('CalFire Financial Consequences'!$M$26:$P$26,INDEX($F$19:$F$34,MATCH(A1186,$E$19:$E$34,0)))</f>
        <v>1013.3938851009249</v>
      </c>
    </row>
    <row r="1187" spans="1:3" x14ac:dyDescent="0.25">
      <c r="A1187" s="1" t="s">
        <v>4</v>
      </c>
      <c r="B1187" s="49">
        <v>55499</v>
      </c>
      <c r="C1187" s="49">
        <f>INDEX('CalFire Financial Consequences'!$M$26:$P$26,INDEX($F$19:$F$34,MATCH(A1187,$E$19:$E$34,0)))</f>
        <v>5361.3126300627364</v>
      </c>
    </row>
    <row r="1188" spans="1:3" x14ac:dyDescent="0.25">
      <c r="A1188" s="1" t="s">
        <v>12</v>
      </c>
      <c r="B1188" s="49">
        <v>55546</v>
      </c>
      <c r="C1188" s="49">
        <f>INDEX('CalFire Financial Consequences'!$M$26:$P$26,INDEX($F$19:$F$34,MATCH(A1188,$E$19:$E$34,0)))</f>
        <v>1013.3938851009249</v>
      </c>
    </row>
    <row r="1189" spans="1:3" x14ac:dyDescent="0.25">
      <c r="A1189" s="1" t="s">
        <v>8</v>
      </c>
      <c r="B1189" s="49">
        <v>56167</v>
      </c>
      <c r="C1189" s="49">
        <f>INDEX('CalFire Financial Consequences'!$M$26:$P$26,INDEX($F$19:$F$34,MATCH(A1189,$E$19:$E$34,0)))</f>
        <v>1013.3938851009249</v>
      </c>
    </row>
    <row r="1190" spans="1:3" x14ac:dyDescent="0.25">
      <c r="A1190" s="1" t="s">
        <v>3</v>
      </c>
      <c r="B1190" s="49">
        <v>56178</v>
      </c>
      <c r="C1190" s="49">
        <f>INDEX('CalFire Financial Consequences'!$M$26:$P$26,INDEX($F$19:$F$34,MATCH(A1190,$E$19:$E$34,0)))</f>
        <v>1013.3938851009249</v>
      </c>
    </row>
    <row r="1191" spans="1:3" x14ac:dyDescent="0.25">
      <c r="A1191" s="1" t="s">
        <v>2</v>
      </c>
      <c r="B1191" s="49">
        <v>56462</v>
      </c>
      <c r="C1191" s="49">
        <f>INDEX('CalFire Financial Consequences'!$M$26:$P$26,INDEX($F$19:$F$34,MATCH(A1191,$E$19:$E$34,0)))</f>
        <v>1013.3938851009249</v>
      </c>
    </row>
    <row r="1192" spans="1:3" x14ac:dyDescent="0.25">
      <c r="A1192" s="1" t="s">
        <v>2</v>
      </c>
      <c r="B1192" s="49">
        <v>56505</v>
      </c>
      <c r="C1192" s="49">
        <f>INDEX('CalFire Financial Consequences'!$M$26:$P$26,INDEX($F$19:$F$34,MATCH(A1192,$E$19:$E$34,0)))</f>
        <v>1013.3938851009249</v>
      </c>
    </row>
    <row r="1193" spans="1:3" x14ac:dyDescent="0.25">
      <c r="A1193" s="1" t="s">
        <v>2</v>
      </c>
      <c r="B1193" s="49">
        <v>56738</v>
      </c>
      <c r="C1193" s="49">
        <f>INDEX('CalFire Financial Consequences'!$M$26:$P$26,INDEX($F$19:$F$34,MATCH(A1193,$E$19:$E$34,0)))</f>
        <v>1013.3938851009249</v>
      </c>
    </row>
    <row r="1194" spans="1:3" x14ac:dyDescent="0.25">
      <c r="A1194" s="1" t="s">
        <v>2</v>
      </c>
      <c r="B1194" s="49">
        <v>56757</v>
      </c>
      <c r="C1194" s="49">
        <f>INDEX('CalFire Financial Consequences'!$M$26:$P$26,INDEX($F$19:$F$34,MATCH(A1194,$E$19:$E$34,0)))</f>
        <v>1013.3938851009249</v>
      </c>
    </row>
    <row r="1195" spans="1:3" x14ac:dyDescent="0.25">
      <c r="A1195" s="1" t="s">
        <v>2</v>
      </c>
      <c r="B1195" s="49">
        <v>56819</v>
      </c>
      <c r="C1195" s="49">
        <f>INDEX('CalFire Financial Consequences'!$M$26:$P$26,INDEX($F$19:$F$34,MATCH(A1195,$E$19:$E$34,0)))</f>
        <v>1013.3938851009249</v>
      </c>
    </row>
    <row r="1196" spans="1:3" x14ac:dyDescent="0.25">
      <c r="A1196" s="1" t="s">
        <v>9</v>
      </c>
      <c r="B1196" s="49">
        <v>56893</v>
      </c>
      <c r="C1196" s="49">
        <f>INDEX('CalFire Financial Consequences'!$M$26:$P$26,INDEX($F$19:$F$34,MATCH(A1196,$E$19:$E$34,0)))</f>
        <v>1013.3938851009249</v>
      </c>
    </row>
    <row r="1197" spans="1:3" x14ac:dyDescent="0.25">
      <c r="A1197" s="1" t="s">
        <v>2</v>
      </c>
      <c r="B1197" s="49">
        <v>57520</v>
      </c>
      <c r="C1197" s="49">
        <f>INDEX('CalFire Financial Consequences'!$M$26:$P$26,INDEX($F$19:$F$34,MATCH(A1197,$E$19:$E$34,0)))</f>
        <v>1013.3938851009249</v>
      </c>
    </row>
    <row r="1198" spans="1:3" x14ac:dyDescent="0.25">
      <c r="A1198" s="1" t="s">
        <v>4</v>
      </c>
      <c r="B1198" s="49">
        <v>57700</v>
      </c>
      <c r="C1198" s="49">
        <f>INDEX('CalFire Financial Consequences'!$M$26:$P$26,INDEX($F$19:$F$34,MATCH(A1198,$E$19:$E$34,0)))</f>
        <v>5361.3126300627364</v>
      </c>
    </row>
    <row r="1199" spans="1:3" x14ac:dyDescent="0.25">
      <c r="A1199" s="1" t="s">
        <v>2</v>
      </c>
      <c r="B1199" s="49">
        <v>57703</v>
      </c>
      <c r="C1199" s="49">
        <f>INDEX('CalFire Financial Consequences'!$M$26:$P$26,INDEX($F$19:$F$34,MATCH(A1199,$E$19:$E$34,0)))</f>
        <v>1013.3938851009249</v>
      </c>
    </row>
    <row r="1200" spans="1:3" x14ac:dyDescent="0.25">
      <c r="A1200" s="1" t="s">
        <v>4</v>
      </c>
      <c r="B1200" s="49">
        <v>58006</v>
      </c>
      <c r="C1200" s="49">
        <f>INDEX('CalFire Financial Consequences'!$M$26:$P$26,INDEX($F$19:$F$34,MATCH(A1200,$E$19:$E$34,0)))</f>
        <v>5361.3126300627364</v>
      </c>
    </row>
    <row r="1201" spans="1:3" x14ac:dyDescent="0.25">
      <c r="A1201" s="1" t="s">
        <v>10</v>
      </c>
      <c r="B1201" s="49">
        <v>58422</v>
      </c>
      <c r="C1201" s="49">
        <f>INDEX('CalFire Financial Consequences'!$M$26:$P$26,INDEX($F$19:$F$34,MATCH(A1201,$E$19:$E$34,0)))</f>
        <v>1013.3938851009249</v>
      </c>
    </row>
    <row r="1202" spans="1:3" x14ac:dyDescent="0.25">
      <c r="A1202" s="1" t="s">
        <v>3</v>
      </c>
      <c r="B1202" s="49">
        <v>58780</v>
      </c>
      <c r="C1202" s="49">
        <f>INDEX('CalFire Financial Consequences'!$M$26:$P$26,INDEX($F$19:$F$34,MATCH(A1202,$E$19:$E$34,0)))</f>
        <v>1013.3938851009249</v>
      </c>
    </row>
    <row r="1203" spans="1:3" x14ac:dyDescent="0.25">
      <c r="A1203" s="1" t="s">
        <v>2</v>
      </c>
      <c r="B1203" s="49">
        <v>58921</v>
      </c>
      <c r="C1203" s="49">
        <f>INDEX('CalFire Financial Consequences'!$M$26:$P$26,INDEX($F$19:$F$34,MATCH(A1203,$E$19:$E$34,0)))</f>
        <v>1013.3938851009249</v>
      </c>
    </row>
    <row r="1204" spans="1:3" x14ac:dyDescent="0.25">
      <c r="A1204" s="1" t="s">
        <v>13</v>
      </c>
      <c r="B1204" s="49">
        <v>59211</v>
      </c>
      <c r="C1204" s="49">
        <f>INDEX('CalFire Financial Consequences'!$M$26:$P$26,INDEX($F$19:$F$34,MATCH(A1204,$E$19:$E$34,0)))</f>
        <v>5361.3126300627364</v>
      </c>
    </row>
    <row r="1205" spans="1:3" x14ac:dyDescent="0.25">
      <c r="A1205" s="1" t="s">
        <v>2</v>
      </c>
      <c r="B1205" s="49">
        <v>59379</v>
      </c>
      <c r="C1205" s="49">
        <f>INDEX('CalFire Financial Consequences'!$M$26:$P$26,INDEX($F$19:$F$34,MATCH(A1205,$E$19:$E$34,0)))</f>
        <v>1013.3938851009249</v>
      </c>
    </row>
    <row r="1206" spans="1:3" x14ac:dyDescent="0.25">
      <c r="A1206" s="1" t="s">
        <v>6</v>
      </c>
      <c r="B1206" s="49">
        <v>59416</v>
      </c>
      <c r="C1206" s="49">
        <f>INDEX('CalFire Financial Consequences'!$M$26:$P$26,INDEX($F$19:$F$34,MATCH(A1206,$E$19:$E$34,0)))</f>
        <v>27732.611609173346</v>
      </c>
    </row>
    <row r="1207" spans="1:3" x14ac:dyDescent="0.25">
      <c r="A1207" s="1" t="s">
        <v>10</v>
      </c>
      <c r="B1207" s="49">
        <v>59778</v>
      </c>
      <c r="C1207" s="49">
        <f>INDEX('CalFire Financial Consequences'!$M$26:$P$26,INDEX($F$19:$F$34,MATCH(A1207,$E$19:$E$34,0)))</f>
        <v>1013.3938851009249</v>
      </c>
    </row>
    <row r="1208" spans="1:3" x14ac:dyDescent="0.25">
      <c r="A1208" s="1" t="s">
        <v>8</v>
      </c>
      <c r="B1208" s="49">
        <v>59898</v>
      </c>
      <c r="C1208" s="49">
        <f>INDEX('CalFire Financial Consequences'!$M$26:$P$26,INDEX($F$19:$F$34,MATCH(A1208,$E$19:$E$34,0)))</f>
        <v>1013.3938851009249</v>
      </c>
    </row>
    <row r="1209" spans="1:3" x14ac:dyDescent="0.25">
      <c r="A1209" s="1" t="s">
        <v>10</v>
      </c>
      <c r="B1209" s="49">
        <v>60291</v>
      </c>
      <c r="C1209" s="49">
        <f>INDEX('CalFire Financial Consequences'!$M$26:$P$26,INDEX($F$19:$F$34,MATCH(A1209,$E$19:$E$34,0)))</f>
        <v>1013.3938851009249</v>
      </c>
    </row>
    <row r="1210" spans="1:3" x14ac:dyDescent="0.25">
      <c r="A1210" s="1" t="s">
        <v>3</v>
      </c>
      <c r="B1210" s="49">
        <v>60568</v>
      </c>
      <c r="C1210" s="49">
        <f>INDEX('CalFire Financial Consequences'!$M$26:$P$26,INDEX($F$19:$F$34,MATCH(A1210,$E$19:$E$34,0)))</f>
        <v>1013.3938851009249</v>
      </c>
    </row>
    <row r="1211" spans="1:3" x14ac:dyDescent="0.25">
      <c r="A1211" s="1" t="s">
        <v>10</v>
      </c>
      <c r="B1211" s="49">
        <v>60943</v>
      </c>
      <c r="C1211" s="49">
        <f>INDEX('CalFire Financial Consequences'!$M$26:$P$26,INDEX($F$19:$F$34,MATCH(A1211,$E$19:$E$34,0)))</f>
        <v>1013.3938851009249</v>
      </c>
    </row>
    <row r="1212" spans="1:3" x14ac:dyDescent="0.25">
      <c r="A1212" s="1" t="s">
        <v>13</v>
      </c>
      <c r="B1212" s="49">
        <v>61161</v>
      </c>
      <c r="C1212" s="49">
        <f>INDEX('CalFire Financial Consequences'!$M$26:$P$26,INDEX($F$19:$F$34,MATCH(A1212,$E$19:$E$34,0)))</f>
        <v>5361.3126300627364</v>
      </c>
    </row>
    <row r="1213" spans="1:3" x14ac:dyDescent="0.25">
      <c r="A1213" s="1" t="s">
        <v>2</v>
      </c>
      <c r="B1213" s="49">
        <v>61335</v>
      </c>
      <c r="C1213" s="49">
        <f>INDEX('CalFire Financial Consequences'!$M$26:$P$26,INDEX($F$19:$F$34,MATCH(A1213,$E$19:$E$34,0)))</f>
        <v>1013.3938851009249</v>
      </c>
    </row>
    <row r="1214" spans="1:3" x14ac:dyDescent="0.25">
      <c r="A1214" s="1" t="s">
        <v>2</v>
      </c>
      <c r="B1214" s="49">
        <v>61586</v>
      </c>
      <c r="C1214" s="49">
        <f>INDEX('CalFire Financial Consequences'!$M$26:$P$26,INDEX($F$19:$F$34,MATCH(A1214,$E$19:$E$34,0)))</f>
        <v>1013.3938851009249</v>
      </c>
    </row>
    <row r="1215" spans="1:3" x14ac:dyDescent="0.25">
      <c r="A1215" s="1" t="s">
        <v>2</v>
      </c>
      <c r="B1215" s="49">
        <v>62065</v>
      </c>
      <c r="C1215" s="49">
        <f>INDEX('CalFire Financial Consequences'!$M$26:$P$26,INDEX($F$19:$F$34,MATCH(A1215,$E$19:$E$34,0)))</f>
        <v>1013.3938851009249</v>
      </c>
    </row>
    <row r="1216" spans="1:3" x14ac:dyDescent="0.25">
      <c r="A1216" s="1" t="s">
        <v>8</v>
      </c>
      <c r="B1216" s="49">
        <v>62404</v>
      </c>
      <c r="C1216" s="49">
        <f>INDEX('CalFire Financial Consequences'!$M$26:$P$26,INDEX($F$19:$F$34,MATCH(A1216,$E$19:$E$34,0)))</f>
        <v>1013.3938851009249</v>
      </c>
    </row>
    <row r="1217" spans="1:3" x14ac:dyDescent="0.25">
      <c r="A1217" s="1" t="s">
        <v>4</v>
      </c>
      <c r="B1217" s="49">
        <v>62632</v>
      </c>
      <c r="C1217" s="49">
        <f>INDEX('CalFire Financial Consequences'!$M$26:$P$26,INDEX($F$19:$F$34,MATCH(A1217,$E$19:$E$34,0)))</f>
        <v>5361.3126300627364</v>
      </c>
    </row>
    <row r="1218" spans="1:3" x14ac:dyDescent="0.25">
      <c r="A1218" s="1" t="s">
        <v>4</v>
      </c>
      <c r="B1218" s="49">
        <v>62835</v>
      </c>
      <c r="C1218" s="49">
        <f>INDEX('CalFire Financial Consequences'!$M$26:$P$26,INDEX($F$19:$F$34,MATCH(A1218,$E$19:$E$34,0)))</f>
        <v>5361.3126300627364</v>
      </c>
    </row>
    <row r="1219" spans="1:3" x14ac:dyDescent="0.25">
      <c r="A1219" s="1" t="s">
        <v>10</v>
      </c>
      <c r="B1219" s="49">
        <v>63102</v>
      </c>
      <c r="C1219" s="49">
        <f>INDEX('CalFire Financial Consequences'!$M$26:$P$26,INDEX($F$19:$F$34,MATCH(A1219,$E$19:$E$34,0)))</f>
        <v>1013.3938851009249</v>
      </c>
    </row>
    <row r="1220" spans="1:3" x14ac:dyDescent="0.25">
      <c r="A1220" s="1" t="s">
        <v>9</v>
      </c>
      <c r="B1220" s="49">
        <v>63514</v>
      </c>
      <c r="C1220" s="49">
        <f>INDEX('CalFire Financial Consequences'!$M$26:$P$26,INDEX($F$19:$F$34,MATCH(A1220,$E$19:$E$34,0)))</f>
        <v>1013.3938851009249</v>
      </c>
    </row>
    <row r="1221" spans="1:3" x14ac:dyDescent="0.25">
      <c r="A1221" s="1" t="s">
        <v>2</v>
      </c>
      <c r="B1221" s="49">
        <v>63957</v>
      </c>
      <c r="C1221" s="49">
        <f>INDEX('CalFire Financial Consequences'!$M$26:$P$26,INDEX($F$19:$F$34,MATCH(A1221,$E$19:$E$34,0)))</f>
        <v>1013.3938851009249</v>
      </c>
    </row>
    <row r="1222" spans="1:3" x14ac:dyDescent="0.25">
      <c r="A1222" s="1" t="s">
        <v>2</v>
      </c>
      <c r="B1222" s="49">
        <v>63960</v>
      </c>
      <c r="C1222" s="49">
        <f>INDEX('CalFire Financial Consequences'!$M$26:$P$26,INDEX($F$19:$F$34,MATCH(A1222,$E$19:$E$34,0)))</f>
        <v>1013.3938851009249</v>
      </c>
    </row>
    <row r="1223" spans="1:3" x14ac:dyDescent="0.25">
      <c r="A1223" s="1" t="s">
        <v>3</v>
      </c>
      <c r="B1223" s="49">
        <v>64672</v>
      </c>
      <c r="C1223" s="49">
        <f>INDEX('CalFire Financial Consequences'!$M$26:$P$26,INDEX($F$19:$F$34,MATCH(A1223,$E$19:$E$34,0)))</f>
        <v>1013.3938851009249</v>
      </c>
    </row>
    <row r="1224" spans="1:3" x14ac:dyDescent="0.25">
      <c r="A1224" s="1" t="s">
        <v>6</v>
      </c>
      <c r="B1224" s="49">
        <v>65168</v>
      </c>
      <c r="C1224" s="49">
        <f>INDEX('CalFire Financial Consequences'!$M$26:$P$26,INDEX($F$19:$F$34,MATCH(A1224,$E$19:$E$34,0)))</f>
        <v>27732.611609173346</v>
      </c>
    </row>
    <row r="1225" spans="1:3" x14ac:dyDescent="0.25">
      <c r="A1225" s="1" t="s">
        <v>3</v>
      </c>
      <c r="B1225" s="49">
        <v>65228</v>
      </c>
      <c r="C1225" s="49">
        <f>INDEX('CalFire Financial Consequences'!$M$26:$P$26,INDEX($F$19:$F$34,MATCH(A1225,$E$19:$E$34,0)))</f>
        <v>1013.3938851009249</v>
      </c>
    </row>
    <row r="1226" spans="1:3" x14ac:dyDescent="0.25">
      <c r="A1226" s="1" t="s">
        <v>12</v>
      </c>
      <c r="B1226" s="49">
        <v>65267</v>
      </c>
      <c r="C1226" s="49">
        <f>INDEX('CalFire Financial Consequences'!$M$26:$P$26,INDEX($F$19:$F$34,MATCH(A1226,$E$19:$E$34,0)))</f>
        <v>1013.3938851009249</v>
      </c>
    </row>
    <row r="1227" spans="1:3" x14ac:dyDescent="0.25">
      <c r="A1227" s="1" t="s">
        <v>4</v>
      </c>
      <c r="B1227" s="49">
        <v>65732</v>
      </c>
      <c r="C1227" s="49">
        <f>INDEX('CalFire Financial Consequences'!$M$26:$P$26,INDEX($F$19:$F$34,MATCH(A1227,$E$19:$E$34,0)))</f>
        <v>5361.3126300627364</v>
      </c>
    </row>
    <row r="1228" spans="1:3" x14ac:dyDescent="0.25">
      <c r="A1228" s="1" t="s">
        <v>4</v>
      </c>
      <c r="B1228" s="49">
        <v>66311</v>
      </c>
      <c r="C1228" s="49">
        <f>INDEX('CalFire Financial Consequences'!$M$26:$P$26,INDEX($F$19:$F$34,MATCH(A1228,$E$19:$E$34,0)))</f>
        <v>5361.3126300627364</v>
      </c>
    </row>
    <row r="1229" spans="1:3" x14ac:dyDescent="0.25">
      <c r="A1229" s="1" t="s">
        <v>2</v>
      </c>
      <c r="B1229" s="49">
        <v>66571</v>
      </c>
      <c r="C1229" s="49">
        <f>INDEX('CalFire Financial Consequences'!$M$26:$P$26,INDEX($F$19:$F$34,MATCH(A1229,$E$19:$E$34,0)))</f>
        <v>1013.3938851009249</v>
      </c>
    </row>
    <row r="1230" spans="1:3" x14ac:dyDescent="0.25">
      <c r="A1230" s="1" t="s">
        <v>4</v>
      </c>
      <c r="B1230" s="49">
        <v>66807</v>
      </c>
      <c r="C1230" s="49">
        <f>INDEX('CalFire Financial Consequences'!$M$26:$P$26,INDEX($F$19:$F$34,MATCH(A1230,$E$19:$E$34,0)))</f>
        <v>5361.3126300627364</v>
      </c>
    </row>
    <row r="1231" spans="1:3" x14ac:dyDescent="0.25">
      <c r="A1231" s="1" t="s">
        <v>10</v>
      </c>
      <c r="B1231" s="49">
        <v>67266</v>
      </c>
      <c r="C1231" s="49">
        <f>INDEX('CalFire Financial Consequences'!$M$26:$P$26,INDEX($F$19:$F$34,MATCH(A1231,$E$19:$E$34,0)))</f>
        <v>1013.3938851009249</v>
      </c>
    </row>
    <row r="1232" spans="1:3" x14ac:dyDescent="0.25">
      <c r="A1232" s="1" t="s">
        <v>10</v>
      </c>
      <c r="B1232" s="49">
        <v>67287</v>
      </c>
      <c r="C1232" s="49">
        <f>INDEX('CalFire Financial Consequences'!$M$26:$P$26,INDEX($F$19:$F$34,MATCH(A1232,$E$19:$E$34,0)))</f>
        <v>1013.3938851009249</v>
      </c>
    </row>
    <row r="1233" spans="1:3" x14ac:dyDescent="0.25">
      <c r="A1233" s="1" t="s">
        <v>4</v>
      </c>
      <c r="B1233" s="49">
        <v>67329</v>
      </c>
      <c r="C1233" s="49">
        <f>INDEX('CalFire Financial Consequences'!$M$26:$P$26,INDEX($F$19:$F$34,MATCH(A1233,$E$19:$E$34,0)))</f>
        <v>5361.3126300627364</v>
      </c>
    </row>
    <row r="1234" spans="1:3" x14ac:dyDescent="0.25">
      <c r="A1234" s="1" t="s">
        <v>10</v>
      </c>
      <c r="B1234" s="49">
        <v>67398</v>
      </c>
      <c r="C1234" s="49">
        <f>INDEX('CalFire Financial Consequences'!$M$26:$P$26,INDEX($F$19:$F$34,MATCH(A1234,$E$19:$E$34,0)))</f>
        <v>1013.3938851009249</v>
      </c>
    </row>
    <row r="1235" spans="1:3" x14ac:dyDescent="0.25">
      <c r="A1235" s="1" t="s">
        <v>2</v>
      </c>
      <c r="B1235" s="49">
        <v>68082</v>
      </c>
      <c r="C1235" s="49">
        <f>INDEX('CalFire Financial Consequences'!$M$26:$P$26,INDEX($F$19:$F$34,MATCH(A1235,$E$19:$E$34,0)))</f>
        <v>1013.3938851009249</v>
      </c>
    </row>
    <row r="1236" spans="1:3" x14ac:dyDescent="0.25">
      <c r="A1236" s="1" t="s">
        <v>13</v>
      </c>
      <c r="B1236" s="49">
        <v>68088</v>
      </c>
      <c r="C1236" s="49">
        <f>INDEX('CalFire Financial Consequences'!$M$26:$P$26,INDEX($F$19:$F$34,MATCH(A1236,$E$19:$E$34,0)))</f>
        <v>5361.3126300627364</v>
      </c>
    </row>
    <row r="1237" spans="1:3" x14ac:dyDescent="0.25">
      <c r="A1237" s="1" t="s">
        <v>2</v>
      </c>
      <c r="B1237" s="49">
        <v>68452</v>
      </c>
      <c r="C1237" s="49">
        <f>INDEX('CalFire Financial Consequences'!$M$26:$P$26,INDEX($F$19:$F$34,MATCH(A1237,$E$19:$E$34,0)))</f>
        <v>1013.3938851009249</v>
      </c>
    </row>
    <row r="1238" spans="1:3" x14ac:dyDescent="0.25">
      <c r="A1238" s="1" t="s">
        <v>3</v>
      </c>
      <c r="B1238" s="49">
        <v>68623</v>
      </c>
      <c r="C1238" s="49">
        <f>INDEX('CalFire Financial Consequences'!$M$26:$P$26,INDEX($F$19:$F$34,MATCH(A1238,$E$19:$E$34,0)))</f>
        <v>1013.3938851009249</v>
      </c>
    </row>
    <row r="1239" spans="1:3" x14ac:dyDescent="0.25">
      <c r="A1239" s="1" t="s">
        <v>2</v>
      </c>
      <c r="B1239" s="49">
        <v>68746</v>
      </c>
      <c r="C1239" s="49">
        <f>INDEX('CalFire Financial Consequences'!$M$26:$P$26,INDEX($F$19:$F$34,MATCH(A1239,$E$19:$E$34,0)))</f>
        <v>1013.3938851009249</v>
      </c>
    </row>
    <row r="1240" spans="1:3" x14ac:dyDescent="0.25">
      <c r="A1240" s="1" t="s">
        <v>12</v>
      </c>
      <c r="B1240" s="49">
        <v>69013</v>
      </c>
      <c r="C1240" s="49">
        <f>INDEX('CalFire Financial Consequences'!$M$26:$P$26,INDEX($F$19:$F$34,MATCH(A1240,$E$19:$E$34,0)))</f>
        <v>1013.3938851009249</v>
      </c>
    </row>
    <row r="1241" spans="1:3" x14ac:dyDescent="0.25">
      <c r="A1241" s="1" t="s">
        <v>2</v>
      </c>
      <c r="B1241" s="49">
        <v>69231</v>
      </c>
      <c r="C1241" s="49">
        <f>INDEX('CalFire Financial Consequences'!$M$26:$P$26,INDEX($F$19:$F$34,MATCH(A1241,$E$19:$E$34,0)))</f>
        <v>1013.3938851009249</v>
      </c>
    </row>
    <row r="1242" spans="1:3" x14ac:dyDescent="0.25">
      <c r="A1242" s="1" t="s">
        <v>3</v>
      </c>
      <c r="B1242" s="49">
        <v>69317</v>
      </c>
      <c r="C1242" s="49">
        <f>INDEX('CalFire Financial Consequences'!$M$26:$P$26,INDEX($F$19:$F$34,MATCH(A1242,$E$19:$E$34,0)))</f>
        <v>1013.3938851009249</v>
      </c>
    </row>
    <row r="1243" spans="1:3" x14ac:dyDescent="0.25">
      <c r="A1243" s="1" t="s">
        <v>9</v>
      </c>
      <c r="B1243" s="49">
        <v>69483</v>
      </c>
      <c r="C1243" s="49">
        <f>INDEX('CalFire Financial Consequences'!$M$26:$P$26,INDEX($F$19:$F$34,MATCH(A1243,$E$19:$E$34,0)))</f>
        <v>1013.3938851009249</v>
      </c>
    </row>
    <row r="1244" spans="1:3" x14ac:dyDescent="0.25">
      <c r="A1244" s="1" t="s">
        <v>4</v>
      </c>
      <c r="B1244" s="49">
        <v>70040</v>
      </c>
      <c r="C1244" s="49">
        <f>INDEX('CalFire Financial Consequences'!$M$26:$P$26,INDEX($F$19:$F$34,MATCH(A1244,$E$19:$E$34,0)))</f>
        <v>5361.3126300627364</v>
      </c>
    </row>
    <row r="1245" spans="1:3" x14ac:dyDescent="0.25">
      <c r="A1245" s="1" t="s">
        <v>2</v>
      </c>
      <c r="B1245" s="49">
        <v>70104</v>
      </c>
      <c r="C1245" s="49">
        <f>INDEX('CalFire Financial Consequences'!$M$26:$P$26,INDEX($F$19:$F$34,MATCH(A1245,$E$19:$E$34,0)))</f>
        <v>1013.3938851009249</v>
      </c>
    </row>
    <row r="1246" spans="1:3" x14ac:dyDescent="0.25">
      <c r="A1246" s="1" t="s">
        <v>13</v>
      </c>
      <c r="B1246" s="49">
        <v>70204</v>
      </c>
      <c r="C1246" s="49">
        <f>INDEX('CalFire Financial Consequences'!$M$26:$P$26,INDEX($F$19:$F$34,MATCH(A1246,$E$19:$E$34,0)))</f>
        <v>5361.3126300627364</v>
      </c>
    </row>
    <row r="1247" spans="1:3" x14ac:dyDescent="0.25">
      <c r="A1247" s="1" t="s">
        <v>12</v>
      </c>
      <c r="B1247" s="49">
        <v>70516</v>
      </c>
      <c r="C1247" s="49">
        <f>INDEX('CalFire Financial Consequences'!$M$26:$P$26,INDEX($F$19:$F$34,MATCH(A1247,$E$19:$E$34,0)))</f>
        <v>1013.3938851009249</v>
      </c>
    </row>
    <row r="1248" spans="1:3" x14ac:dyDescent="0.25">
      <c r="A1248" s="1" t="s">
        <v>12</v>
      </c>
      <c r="B1248" s="49">
        <v>70602</v>
      </c>
      <c r="C1248" s="49">
        <f>INDEX('CalFire Financial Consequences'!$M$26:$P$26,INDEX($F$19:$F$34,MATCH(A1248,$E$19:$E$34,0)))</f>
        <v>1013.3938851009249</v>
      </c>
    </row>
    <row r="1249" spans="1:3" x14ac:dyDescent="0.25">
      <c r="A1249" s="1" t="s">
        <v>13</v>
      </c>
      <c r="B1249" s="49">
        <v>70756</v>
      </c>
      <c r="C1249" s="49">
        <f>INDEX('CalFire Financial Consequences'!$M$26:$P$26,INDEX($F$19:$F$34,MATCH(A1249,$E$19:$E$34,0)))</f>
        <v>5361.3126300627364</v>
      </c>
    </row>
    <row r="1250" spans="1:3" x14ac:dyDescent="0.25">
      <c r="A1250" s="1" t="s">
        <v>8</v>
      </c>
      <c r="B1250" s="49">
        <v>71190</v>
      </c>
      <c r="C1250" s="49">
        <f>INDEX('CalFire Financial Consequences'!$M$26:$P$26,INDEX($F$19:$F$34,MATCH(A1250,$E$19:$E$34,0)))</f>
        <v>1013.3938851009249</v>
      </c>
    </row>
    <row r="1251" spans="1:3" x14ac:dyDescent="0.25">
      <c r="A1251" s="1" t="s">
        <v>2</v>
      </c>
      <c r="B1251" s="49">
        <v>71577</v>
      </c>
      <c r="C1251" s="49">
        <f>INDEX('CalFire Financial Consequences'!$M$26:$P$26,INDEX($F$19:$F$34,MATCH(A1251,$E$19:$E$34,0)))</f>
        <v>1013.3938851009249</v>
      </c>
    </row>
    <row r="1252" spans="1:3" x14ac:dyDescent="0.25">
      <c r="A1252" s="1" t="s">
        <v>3</v>
      </c>
      <c r="B1252" s="49">
        <v>71695</v>
      </c>
      <c r="C1252" s="49">
        <f>INDEX('CalFire Financial Consequences'!$M$26:$P$26,INDEX($F$19:$F$34,MATCH(A1252,$E$19:$E$34,0)))</f>
        <v>1013.3938851009249</v>
      </c>
    </row>
    <row r="1253" spans="1:3" x14ac:dyDescent="0.25">
      <c r="A1253" s="1" t="s">
        <v>9</v>
      </c>
      <c r="B1253" s="49">
        <v>71762</v>
      </c>
      <c r="C1253" s="49">
        <f>INDEX('CalFire Financial Consequences'!$M$26:$P$26,INDEX($F$19:$F$34,MATCH(A1253,$E$19:$E$34,0)))</f>
        <v>1013.3938851009249</v>
      </c>
    </row>
    <row r="1254" spans="1:3" x14ac:dyDescent="0.25">
      <c r="A1254" s="1" t="s">
        <v>2</v>
      </c>
      <c r="B1254" s="49">
        <v>72562</v>
      </c>
      <c r="C1254" s="49">
        <f>INDEX('CalFire Financial Consequences'!$M$26:$P$26,INDEX($F$19:$F$34,MATCH(A1254,$E$19:$E$34,0)))</f>
        <v>1013.3938851009249</v>
      </c>
    </row>
    <row r="1255" spans="1:3" x14ac:dyDescent="0.25">
      <c r="A1255" s="1" t="s">
        <v>2</v>
      </c>
      <c r="B1255" s="49">
        <v>73062</v>
      </c>
      <c r="C1255" s="49">
        <f>INDEX('CalFire Financial Consequences'!$M$26:$P$26,INDEX($F$19:$F$34,MATCH(A1255,$E$19:$E$34,0)))</f>
        <v>1013.3938851009249</v>
      </c>
    </row>
    <row r="1256" spans="1:3" x14ac:dyDescent="0.25">
      <c r="A1256" s="1" t="s">
        <v>2</v>
      </c>
      <c r="B1256" s="49">
        <v>73380</v>
      </c>
      <c r="C1256" s="49">
        <f>INDEX('CalFire Financial Consequences'!$M$26:$P$26,INDEX($F$19:$F$34,MATCH(A1256,$E$19:$E$34,0)))</f>
        <v>1013.3938851009249</v>
      </c>
    </row>
    <row r="1257" spans="1:3" x14ac:dyDescent="0.25">
      <c r="A1257" s="1" t="s">
        <v>3</v>
      </c>
      <c r="B1257" s="49">
        <v>73491</v>
      </c>
      <c r="C1257" s="49">
        <f>INDEX('CalFire Financial Consequences'!$M$26:$P$26,INDEX($F$19:$F$34,MATCH(A1257,$E$19:$E$34,0)))</f>
        <v>1013.3938851009249</v>
      </c>
    </row>
    <row r="1258" spans="1:3" x14ac:dyDescent="0.25">
      <c r="A1258" s="1" t="s">
        <v>3</v>
      </c>
      <c r="B1258" s="49">
        <v>73610</v>
      </c>
      <c r="C1258" s="49">
        <f>INDEX('CalFire Financial Consequences'!$M$26:$P$26,INDEX($F$19:$F$34,MATCH(A1258,$E$19:$E$34,0)))</f>
        <v>1013.3938851009249</v>
      </c>
    </row>
    <row r="1259" spans="1:3" x14ac:dyDescent="0.25">
      <c r="A1259" s="1" t="s">
        <v>8</v>
      </c>
      <c r="B1259" s="49">
        <v>75544</v>
      </c>
      <c r="C1259" s="49">
        <f>INDEX('CalFire Financial Consequences'!$M$26:$P$26,INDEX($F$19:$F$34,MATCH(A1259,$E$19:$E$34,0)))</f>
        <v>1013.3938851009249</v>
      </c>
    </row>
    <row r="1260" spans="1:3" x14ac:dyDescent="0.25">
      <c r="A1260" s="1" t="s">
        <v>2</v>
      </c>
      <c r="B1260" s="49">
        <v>75567</v>
      </c>
      <c r="C1260" s="49">
        <f>INDEX('CalFire Financial Consequences'!$M$26:$P$26,INDEX($F$19:$F$34,MATCH(A1260,$E$19:$E$34,0)))</f>
        <v>1013.3938851009249</v>
      </c>
    </row>
    <row r="1261" spans="1:3" x14ac:dyDescent="0.25">
      <c r="A1261" s="1" t="s">
        <v>2</v>
      </c>
      <c r="B1261" s="49">
        <v>75635</v>
      </c>
      <c r="C1261" s="49">
        <f>INDEX('CalFire Financial Consequences'!$M$26:$P$26,INDEX($F$19:$F$34,MATCH(A1261,$E$19:$E$34,0)))</f>
        <v>1013.3938851009249</v>
      </c>
    </row>
    <row r="1262" spans="1:3" x14ac:dyDescent="0.25">
      <c r="A1262" s="1" t="s">
        <v>8</v>
      </c>
      <c r="B1262" s="49">
        <v>75976</v>
      </c>
      <c r="C1262" s="49">
        <f>INDEX('CalFire Financial Consequences'!$M$26:$P$26,INDEX($F$19:$F$34,MATCH(A1262,$E$19:$E$34,0)))</f>
        <v>1013.3938851009249</v>
      </c>
    </row>
    <row r="1263" spans="1:3" x14ac:dyDescent="0.25">
      <c r="A1263" s="1" t="s">
        <v>2</v>
      </c>
      <c r="B1263" s="49">
        <v>76058</v>
      </c>
      <c r="C1263" s="49">
        <f>INDEX('CalFire Financial Consequences'!$M$26:$P$26,INDEX($F$19:$F$34,MATCH(A1263,$E$19:$E$34,0)))</f>
        <v>1013.3938851009249</v>
      </c>
    </row>
    <row r="1264" spans="1:3" x14ac:dyDescent="0.25">
      <c r="A1264" s="1" t="s">
        <v>2</v>
      </c>
      <c r="B1264" s="49">
        <v>76344</v>
      </c>
      <c r="C1264" s="49">
        <f>INDEX('CalFire Financial Consequences'!$M$26:$P$26,INDEX($F$19:$F$34,MATCH(A1264,$E$19:$E$34,0)))</f>
        <v>1013.3938851009249</v>
      </c>
    </row>
    <row r="1265" spans="1:3" x14ac:dyDescent="0.25">
      <c r="A1265" s="1" t="s">
        <v>4</v>
      </c>
      <c r="B1265" s="49">
        <v>77077</v>
      </c>
      <c r="C1265" s="49">
        <f>INDEX('CalFire Financial Consequences'!$M$26:$P$26,INDEX($F$19:$F$34,MATCH(A1265,$E$19:$E$34,0)))</f>
        <v>5361.3126300627364</v>
      </c>
    </row>
    <row r="1266" spans="1:3" x14ac:dyDescent="0.25">
      <c r="A1266" s="1" t="s">
        <v>2</v>
      </c>
      <c r="B1266" s="49">
        <v>77896</v>
      </c>
      <c r="C1266" s="49">
        <f>INDEX('CalFire Financial Consequences'!$M$26:$P$26,INDEX($F$19:$F$34,MATCH(A1266,$E$19:$E$34,0)))</f>
        <v>1013.3938851009249</v>
      </c>
    </row>
    <row r="1267" spans="1:3" x14ac:dyDescent="0.25">
      <c r="A1267" s="1" t="s">
        <v>2</v>
      </c>
      <c r="B1267" s="49">
        <v>78534</v>
      </c>
      <c r="C1267" s="49">
        <f>INDEX('CalFire Financial Consequences'!$M$26:$P$26,INDEX($F$19:$F$34,MATCH(A1267,$E$19:$E$34,0)))</f>
        <v>1013.3938851009249</v>
      </c>
    </row>
    <row r="1268" spans="1:3" x14ac:dyDescent="0.25">
      <c r="A1268" s="1" t="s">
        <v>8</v>
      </c>
      <c r="B1268" s="49">
        <v>78738</v>
      </c>
      <c r="C1268" s="49">
        <f>INDEX('CalFire Financial Consequences'!$M$26:$P$26,INDEX($F$19:$F$34,MATCH(A1268,$E$19:$E$34,0)))</f>
        <v>1013.3938851009249</v>
      </c>
    </row>
    <row r="1269" spans="1:3" x14ac:dyDescent="0.25">
      <c r="A1269" s="1" t="s">
        <v>2</v>
      </c>
      <c r="B1269" s="49">
        <v>79108</v>
      </c>
      <c r="C1269" s="49">
        <f>INDEX('CalFire Financial Consequences'!$M$26:$P$26,INDEX($F$19:$F$34,MATCH(A1269,$E$19:$E$34,0)))</f>
        <v>1013.3938851009249</v>
      </c>
    </row>
    <row r="1270" spans="1:3" x14ac:dyDescent="0.25">
      <c r="A1270" s="1" t="s">
        <v>3</v>
      </c>
      <c r="B1270" s="49">
        <v>79283</v>
      </c>
      <c r="C1270" s="49">
        <f>INDEX('CalFire Financial Consequences'!$M$26:$P$26,INDEX($F$19:$F$34,MATCH(A1270,$E$19:$E$34,0)))</f>
        <v>1013.3938851009249</v>
      </c>
    </row>
    <row r="1271" spans="1:3" x14ac:dyDescent="0.25">
      <c r="A1271" s="1" t="s">
        <v>8</v>
      </c>
      <c r="B1271" s="49">
        <v>79702</v>
      </c>
      <c r="C1271" s="49">
        <f>INDEX('CalFire Financial Consequences'!$M$26:$P$26,INDEX($F$19:$F$34,MATCH(A1271,$E$19:$E$34,0)))</f>
        <v>1013.3938851009249</v>
      </c>
    </row>
    <row r="1272" spans="1:3" x14ac:dyDescent="0.25">
      <c r="A1272" s="1" t="s">
        <v>4</v>
      </c>
      <c r="B1272" s="49">
        <v>79802</v>
      </c>
      <c r="C1272" s="49">
        <f>INDEX('CalFire Financial Consequences'!$M$26:$P$26,INDEX($F$19:$F$34,MATCH(A1272,$E$19:$E$34,0)))</f>
        <v>5361.3126300627364</v>
      </c>
    </row>
    <row r="1273" spans="1:3" x14ac:dyDescent="0.25">
      <c r="A1273" s="1" t="s">
        <v>2</v>
      </c>
      <c r="B1273" s="49">
        <v>79805</v>
      </c>
      <c r="C1273" s="49">
        <f>INDEX('CalFire Financial Consequences'!$M$26:$P$26,INDEX($F$19:$F$34,MATCH(A1273,$E$19:$E$34,0)))</f>
        <v>1013.3938851009249</v>
      </c>
    </row>
    <row r="1274" spans="1:3" x14ac:dyDescent="0.25">
      <c r="A1274" s="1" t="s">
        <v>12</v>
      </c>
      <c r="B1274" s="49">
        <v>79810</v>
      </c>
      <c r="C1274" s="49">
        <f>INDEX('CalFire Financial Consequences'!$M$26:$P$26,INDEX($F$19:$F$34,MATCH(A1274,$E$19:$E$34,0)))</f>
        <v>1013.3938851009249</v>
      </c>
    </row>
    <row r="1275" spans="1:3" x14ac:dyDescent="0.25">
      <c r="A1275" s="1" t="s">
        <v>2</v>
      </c>
      <c r="B1275" s="49">
        <v>80185</v>
      </c>
      <c r="C1275" s="49">
        <f>INDEX('CalFire Financial Consequences'!$M$26:$P$26,INDEX($F$19:$F$34,MATCH(A1275,$E$19:$E$34,0)))</f>
        <v>1013.3938851009249</v>
      </c>
    </row>
    <row r="1276" spans="1:3" x14ac:dyDescent="0.25">
      <c r="A1276" s="1" t="s">
        <v>13</v>
      </c>
      <c r="B1276" s="49">
        <v>81002</v>
      </c>
      <c r="C1276" s="49">
        <f>INDEX('CalFire Financial Consequences'!$M$26:$P$26,INDEX($F$19:$F$34,MATCH(A1276,$E$19:$E$34,0)))</f>
        <v>5361.3126300627364</v>
      </c>
    </row>
    <row r="1277" spans="1:3" x14ac:dyDescent="0.25">
      <c r="A1277" s="1" t="s">
        <v>2</v>
      </c>
      <c r="B1277" s="49">
        <v>81574</v>
      </c>
      <c r="C1277" s="49">
        <f>INDEX('CalFire Financial Consequences'!$M$26:$P$26,INDEX($F$19:$F$34,MATCH(A1277,$E$19:$E$34,0)))</f>
        <v>1013.3938851009249</v>
      </c>
    </row>
    <row r="1278" spans="1:3" x14ac:dyDescent="0.25">
      <c r="A1278" s="1" t="s">
        <v>4</v>
      </c>
      <c r="B1278" s="49">
        <v>81600</v>
      </c>
      <c r="C1278" s="49">
        <f>INDEX('CalFire Financial Consequences'!$M$26:$P$26,INDEX($F$19:$F$34,MATCH(A1278,$E$19:$E$34,0)))</f>
        <v>5361.3126300627364</v>
      </c>
    </row>
    <row r="1279" spans="1:3" x14ac:dyDescent="0.25">
      <c r="A1279" s="1" t="s">
        <v>2</v>
      </c>
      <c r="B1279" s="49">
        <v>81679</v>
      </c>
      <c r="C1279" s="49">
        <f>INDEX('CalFire Financial Consequences'!$M$26:$P$26,INDEX($F$19:$F$34,MATCH(A1279,$E$19:$E$34,0)))</f>
        <v>1013.3938851009249</v>
      </c>
    </row>
    <row r="1280" spans="1:3" x14ac:dyDescent="0.25">
      <c r="A1280" s="1" t="s">
        <v>2</v>
      </c>
      <c r="B1280" s="49">
        <v>81774</v>
      </c>
      <c r="C1280" s="49">
        <f>INDEX('CalFire Financial Consequences'!$M$26:$P$26,INDEX($F$19:$F$34,MATCH(A1280,$E$19:$E$34,0)))</f>
        <v>1013.3938851009249</v>
      </c>
    </row>
    <row r="1281" spans="1:3" x14ac:dyDescent="0.25">
      <c r="A1281" s="1" t="s">
        <v>6</v>
      </c>
      <c r="B1281" s="49">
        <v>82407</v>
      </c>
      <c r="C1281" s="49">
        <f>INDEX('CalFire Financial Consequences'!$M$26:$P$26,INDEX($F$19:$F$34,MATCH(A1281,$E$19:$E$34,0)))</f>
        <v>27732.611609173346</v>
      </c>
    </row>
    <row r="1282" spans="1:3" x14ac:dyDescent="0.25">
      <c r="A1282" s="1" t="s">
        <v>13</v>
      </c>
      <c r="B1282" s="49">
        <v>82572</v>
      </c>
      <c r="C1282" s="49">
        <f>INDEX('CalFire Financial Consequences'!$M$26:$P$26,INDEX($F$19:$F$34,MATCH(A1282,$E$19:$E$34,0)))</f>
        <v>5361.3126300627364</v>
      </c>
    </row>
    <row r="1283" spans="1:3" x14ac:dyDescent="0.25">
      <c r="A1283" s="1" t="s">
        <v>2</v>
      </c>
      <c r="B1283" s="49">
        <v>82614</v>
      </c>
      <c r="C1283" s="49">
        <f>INDEX('CalFire Financial Consequences'!$M$26:$P$26,INDEX($F$19:$F$34,MATCH(A1283,$E$19:$E$34,0)))</f>
        <v>1013.3938851009249</v>
      </c>
    </row>
    <row r="1284" spans="1:3" x14ac:dyDescent="0.25">
      <c r="A1284" s="1" t="s">
        <v>4</v>
      </c>
      <c r="B1284" s="49">
        <v>82754</v>
      </c>
      <c r="C1284" s="49">
        <f>INDEX('CalFire Financial Consequences'!$M$26:$P$26,INDEX($F$19:$F$34,MATCH(A1284,$E$19:$E$34,0)))</f>
        <v>5361.3126300627364</v>
      </c>
    </row>
    <row r="1285" spans="1:3" x14ac:dyDescent="0.25">
      <c r="A1285" s="1" t="s">
        <v>10</v>
      </c>
      <c r="B1285" s="49">
        <v>82835</v>
      </c>
      <c r="C1285" s="49">
        <f>INDEX('CalFire Financial Consequences'!$M$26:$P$26,INDEX($F$19:$F$34,MATCH(A1285,$E$19:$E$34,0)))</f>
        <v>1013.3938851009249</v>
      </c>
    </row>
    <row r="1286" spans="1:3" x14ac:dyDescent="0.25">
      <c r="A1286" s="1" t="s">
        <v>10</v>
      </c>
      <c r="B1286" s="49">
        <v>82904</v>
      </c>
      <c r="C1286" s="49">
        <f>INDEX('CalFire Financial Consequences'!$M$26:$P$26,INDEX($F$19:$F$34,MATCH(A1286,$E$19:$E$34,0)))</f>
        <v>1013.3938851009249</v>
      </c>
    </row>
    <row r="1287" spans="1:3" x14ac:dyDescent="0.25">
      <c r="A1287" s="1" t="s">
        <v>13</v>
      </c>
      <c r="B1287" s="49">
        <v>83232</v>
      </c>
      <c r="C1287" s="49">
        <f>INDEX('CalFire Financial Consequences'!$M$26:$P$26,INDEX($F$19:$F$34,MATCH(A1287,$E$19:$E$34,0)))</f>
        <v>5361.3126300627364</v>
      </c>
    </row>
    <row r="1288" spans="1:3" x14ac:dyDescent="0.25">
      <c r="A1288" s="1" t="s">
        <v>8</v>
      </c>
      <c r="B1288" s="49">
        <v>83850</v>
      </c>
      <c r="C1288" s="49">
        <f>INDEX('CalFire Financial Consequences'!$M$26:$P$26,INDEX($F$19:$F$34,MATCH(A1288,$E$19:$E$34,0)))</f>
        <v>1013.3938851009249</v>
      </c>
    </row>
    <row r="1289" spans="1:3" x14ac:dyDescent="0.25">
      <c r="A1289" s="1" t="s">
        <v>4</v>
      </c>
      <c r="B1289" s="49">
        <v>85168</v>
      </c>
      <c r="C1289" s="49">
        <f>INDEX('CalFire Financial Consequences'!$M$26:$P$26,INDEX($F$19:$F$34,MATCH(A1289,$E$19:$E$34,0)))</f>
        <v>5361.3126300627364</v>
      </c>
    </row>
    <row r="1290" spans="1:3" x14ac:dyDescent="0.25">
      <c r="A1290" s="1" t="s">
        <v>6</v>
      </c>
      <c r="B1290" s="49">
        <v>85675</v>
      </c>
      <c r="C1290" s="49">
        <f>INDEX('CalFire Financial Consequences'!$M$26:$P$26,INDEX($F$19:$F$34,MATCH(A1290,$E$19:$E$34,0)))</f>
        <v>27732.611609173346</v>
      </c>
    </row>
    <row r="1291" spans="1:3" x14ac:dyDescent="0.25">
      <c r="A1291" s="1" t="s">
        <v>2</v>
      </c>
      <c r="B1291" s="49">
        <v>85762</v>
      </c>
      <c r="C1291" s="49">
        <f>INDEX('CalFire Financial Consequences'!$M$26:$P$26,INDEX($F$19:$F$34,MATCH(A1291,$E$19:$E$34,0)))</f>
        <v>1013.3938851009249</v>
      </c>
    </row>
    <row r="1292" spans="1:3" x14ac:dyDescent="0.25">
      <c r="A1292" s="1" t="s">
        <v>2</v>
      </c>
      <c r="B1292" s="49">
        <v>87046</v>
      </c>
      <c r="C1292" s="49">
        <f>INDEX('CalFire Financial Consequences'!$M$26:$P$26,INDEX($F$19:$F$34,MATCH(A1292,$E$19:$E$34,0)))</f>
        <v>1013.3938851009249</v>
      </c>
    </row>
    <row r="1293" spans="1:3" x14ac:dyDescent="0.25">
      <c r="A1293" s="1" t="s">
        <v>2</v>
      </c>
      <c r="B1293" s="49">
        <v>87172</v>
      </c>
      <c r="C1293" s="49">
        <f>INDEX('CalFire Financial Consequences'!$M$26:$P$26,INDEX($F$19:$F$34,MATCH(A1293,$E$19:$E$34,0)))</f>
        <v>1013.3938851009249</v>
      </c>
    </row>
    <row r="1294" spans="1:3" x14ac:dyDescent="0.25">
      <c r="A1294" s="1" t="s">
        <v>8</v>
      </c>
      <c r="B1294" s="49">
        <v>87261</v>
      </c>
      <c r="C1294" s="49">
        <f>INDEX('CalFire Financial Consequences'!$M$26:$P$26,INDEX($F$19:$F$34,MATCH(A1294,$E$19:$E$34,0)))</f>
        <v>1013.3938851009249</v>
      </c>
    </row>
    <row r="1295" spans="1:3" x14ac:dyDescent="0.25">
      <c r="A1295" s="1" t="s">
        <v>4</v>
      </c>
      <c r="B1295" s="49">
        <v>87466</v>
      </c>
      <c r="C1295" s="49">
        <f>INDEX('CalFire Financial Consequences'!$M$26:$P$26,INDEX($F$19:$F$34,MATCH(A1295,$E$19:$E$34,0)))</f>
        <v>5361.3126300627364</v>
      </c>
    </row>
    <row r="1296" spans="1:3" x14ac:dyDescent="0.25">
      <c r="A1296" s="1" t="s">
        <v>3</v>
      </c>
      <c r="B1296" s="49">
        <v>88469</v>
      </c>
      <c r="C1296" s="49">
        <f>INDEX('CalFire Financial Consequences'!$M$26:$P$26,INDEX($F$19:$F$34,MATCH(A1296,$E$19:$E$34,0)))</f>
        <v>1013.3938851009249</v>
      </c>
    </row>
    <row r="1297" spans="1:3" x14ac:dyDescent="0.25">
      <c r="A1297" s="1" t="s">
        <v>3</v>
      </c>
      <c r="B1297" s="49">
        <v>88992</v>
      </c>
      <c r="C1297" s="49">
        <f>INDEX('CalFire Financial Consequences'!$M$26:$P$26,INDEX($F$19:$F$34,MATCH(A1297,$E$19:$E$34,0)))</f>
        <v>1013.3938851009249</v>
      </c>
    </row>
    <row r="1298" spans="1:3" x14ac:dyDescent="0.25">
      <c r="A1298" s="1" t="s">
        <v>10</v>
      </c>
      <c r="B1298" s="49">
        <v>89097</v>
      </c>
      <c r="C1298" s="49">
        <f>INDEX('CalFire Financial Consequences'!$M$26:$P$26,INDEX($F$19:$F$34,MATCH(A1298,$E$19:$E$34,0)))</f>
        <v>1013.3938851009249</v>
      </c>
    </row>
    <row r="1299" spans="1:3" x14ac:dyDescent="0.25">
      <c r="A1299" s="1" t="s">
        <v>12</v>
      </c>
      <c r="B1299" s="49">
        <v>89102</v>
      </c>
      <c r="C1299" s="49">
        <f>INDEX('CalFire Financial Consequences'!$M$26:$P$26,INDEX($F$19:$F$34,MATCH(A1299,$E$19:$E$34,0)))</f>
        <v>1013.3938851009249</v>
      </c>
    </row>
    <row r="1300" spans="1:3" x14ac:dyDescent="0.25">
      <c r="A1300" s="1" t="s">
        <v>12</v>
      </c>
      <c r="B1300" s="49">
        <v>89757</v>
      </c>
      <c r="C1300" s="49">
        <f>INDEX('CalFire Financial Consequences'!$M$26:$P$26,INDEX($F$19:$F$34,MATCH(A1300,$E$19:$E$34,0)))</f>
        <v>1013.3938851009249</v>
      </c>
    </row>
    <row r="1301" spans="1:3" x14ac:dyDescent="0.25">
      <c r="A1301" s="1" t="s">
        <v>2</v>
      </c>
      <c r="B1301" s="49">
        <v>89832</v>
      </c>
      <c r="C1301" s="49">
        <f>INDEX('CalFire Financial Consequences'!$M$26:$P$26,INDEX($F$19:$F$34,MATCH(A1301,$E$19:$E$34,0)))</f>
        <v>1013.3938851009249</v>
      </c>
    </row>
    <row r="1302" spans="1:3" x14ac:dyDescent="0.25">
      <c r="A1302" s="1" t="s">
        <v>2</v>
      </c>
      <c r="B1302" s="49">
        <v>91036</v>
      </c>
      <c r="C1302" s="49">
        <f>INDEX('CalFire Financial Consequences'!$M$26:$P$26,INDEX($F$19:$F$34,MATCH(A1302,$E$19:$E$34,0)))</f>
        <v>1013.3938851009249</v>
      </c>
    </row>
    <row r="1303" spans="1:3" x14ac:dyDescent="0.25">
      <c r="A1303" s="1" t="s">
        <v>5</v>
      </c>
      <c r="B1303" s="49">
        <v>92757</v>
      </c>
      <c r="C1303" s="49">
        <f>INDEX('CalFire Financial Consequences'!$M$26:$P$26,INDEX($F$19:$F$34,MATCH(A1303,$E$19:$E$34,0)))</f>
        <v>1013.3938851009249</v>
      </c>
    </row>
    <row r="1304" spans="1:3" x14ac:dyDescent="0.25">
      <c r="A1304" s="1" t="s">
        <v>3</v>
      </c>
      <c r="B1304" s="49">
        <v>93279</v>
      </c>
      <c r="C1304" s="49">
        <f>INDEX('CalFire Financial Consequences'!$M$26:$P$26,INDEX($F$19:$F$34,MATCH(A1304,$E$19:$E$34,0)))</f>
        <v>1013.3938851009249</v>
      </c>
    </row>
    <row r="1305" spans="1:3" x14ac:dyDescent="0.25">
      <c r="A1305" s="1" t="s">
        <v>10</v>
      </c>
      <c r="B1305" s="49">
        <v>93996</v>
      </c>
      <c r="C1305" s="49">
        <f>INDEX('CalFire Financial Consequences'!$M$26:$P$26,INDEX($F$19:$F$34,MATCH(A1305,$E$19:$E$34,0)))</f>
        <v>1013.3938851009249</v>
      </c>
    </row>
    <row r="1306" spans="1:3" x14ac:dyDescent="0.25">
      <c r="A1306" s="1" t="s">
        <v>14</v>
      </c>
      <c r="B1306" s="49">
        <v>94268</v>
      </c>
      <c r="C1306" s="49">
        <f>INDEX('CalFire Financial Consequences'!$M$26:$P$26,INDEX($F$19:$F$34,MATCH(A1306,$E$19:$E$34,0)))</f>
        <v>27732.611609173346</v>
      </c>
    </row>
    <row r="1307" spans="1:3" x14ac:dyDescent="0.25">
      <c r="A1307" s="1" t="s">
        <v>8</v>
      </c>
      <c r="B1307" s="49">
        <v>95106</v>
      </c>
      <c r="C1307" s="49">
        <f>INDEX('CalFire Financial Consequences'!$M$26:$P$26,INDEX($F$19:$F$34,MATCH(A1307,$E$19:$E$34,0)))</f>
        <v>1013.3938851009249</v>
      </c>
    </row>
    <row r="1308" spans="1:3" x14ac:dyDescent="0.25">
      <c r="A1308" s="1" t="s">
        <v>2</v>
      </c>
      <c r="B1308" s="49">
        <v>96586</v>
      </c>
      <c r="C1308" s="49">
        <f>INDEX('CalFire Financial Consequences'!$M$26:$P$26,INDEX($F$19:$F$34,MATCH(A1308,$E$19:$E$34,0)))</f>
        <v>1013.3938851009249</v>
      </c>
    </row>
    <row r="1309" spans="1:3" x14ac:dyDescent="0.25">
      <c r="A1309" s="1" t="s">
        <v>2</v>
      </c>
      <c r="B1309" s="49">
        <v>97478</v>
      </c>
      <c r="C1309" s="49">
        <f>INDEX('CalFire Financial Consequences'!$M$26:$P$26,INDEX($F$19:$F$34,MATCH(A1309,$E$19:$E$34,0)))</f>
        <v>1013.3938851009249</v>
      </c>
    </row>
    <row r="1310" spans="1:3" x14ac:dyDescent="0.25">
      <c r="A1310" s="1" t="s">
        <v>2</v>
      </c>
      <c r="B1310" s="49">
        <v>98361</v>
      </c>
      <c r="C1310" s="49">
        <f>INDEX('CalFire Financial Consequences'!$M$26:$P$26,INDEX($F$19:$F$34,MATCH(A1310,$E$19:$E$34,0)))</f>
        <v>1013.3938851009249</v>
      </c>
    </row>
    <row r="1311" spans="1:3" x14ac:dyDescent="0.25">
      <c r="A1311" s="1" t="s">
        <v>2</v>
      </c>
      <c r="B1311" s="49">
        <v>98566</v>
      </c>
      <c r="C1311" s="49">
        <f>INDEX('CalFire Financial Consequences'!$M$26:$P$26,INDEX($F$19:$F$34,MATCH(A1311,$E$19:$E$34,0)))</f>
        <v>1013.3938851009249</v>
      </c>
    </row>
    <row r="1312" spans="1:3" x14ac:dyDescent="0.25">
      <c r="A1312" s="1" t="s">
        <v>4</v>
      </c>
      <c r="B1312" s="49">
        <v>98820</v>
      </c>
      <c r="C1312" s="49">
        <f>INDEX('CalFire Financial Consequences'!$M$26:$P$26,INDEX($F$19:$F$34,MATCH(A1312,$E$19:$E$34,0)))</f>
        <v>5361.3126300627364</v>
      </c>
    </row>
    <row r="1313" spans="1:3" x14ac:dyDescent="0.25">
      <c r="A1313" s="1" t="s">
        <v>2</v>
      </c>
      <c r="B1313" s="49">
        <v>99153</v>
      </c>
      <c r="C1313" s="49">
        <f>INDEX('CalFire Financial Consequences'!$M$26:$P$26,INDEX($F$19:$F$34,MATCH(A1313,$E$19:$E$34,0)))</f>
        <v>1013.3938851009249</v>
      </c>
    </row>
    <row r="1314" spans="1:3" x14ac:dyDescent="0.25">
      <c r="A1314" s="1" t="s">
        <v>6</v>
      </c>
      <c r="B1314" s="49">
        <v>99262</v>
      </c>
      <c r="C1314" s="49">
        <f>INDEX('CalFire Financial Consequences'!$M$26:$P$26,INDEX($F$19:$F$34,MATCH(A1314,$E$19:$E$34,0)))</f>
        <v>27732.611609173346</v>
      </c>
    </row>
    <row r="1315" spans="1:3" x14ac:dyDescent="0.25">
      <c r="A1315" s="1" t="s">
        <v>4</v>
      </c>
      <c r="B1315" s="49">
        <v>100103</v>
      </c>
      <c r="C1315" s="49">
        <f>INDEX('CalFire Financial Consequences'!$M$26:$P$26,INDEX($F$19:$F$34,MATCH(A1315,$E$19:$E$34,0)))</f>
        <v>5361.3126300627364</v>
      </c>
    </row>
    <row r="1316" spans="1:3" x14ac:dyDescent="0.25">
      <c r="A1316" s="1" t="s">
        <v>2</v>
      </c>
      <c r="B1316" s="49">
        <v>100204</v>
      </c>
      <c r="C1316" s="49">
        <f>INDEX('CalFire Financial Consequences'!$M$26:$P$26,INDEX($F$19:$F$34,MATCH(A1316,$E$19:$E$34,0)))</f>
        <v>1013.3938851009249</v>
      </c>
    </row>
    <row r="1317" spans="1:3" x14ac:dyDescent="0.25">
      <c r="A1317" s="1" t="s">
        <v>5</v>
      </c>
      <c r="B1317" s="49">
        <v>100322</v>
      </c>
      <c r="C1317" s="49">
        <f>INDEX('CalFire Financial Consequences'!$M$26:$P$26,INDEX($F$19:$F$34,MATCH(A1317,$E$19:$E$34,0)))</f>
        <v>1013.3938851009249</v>
      </c>
    </row>
    <row r="1318" spans="1:3" x14ac:dyDescent="0.25">
      <c r="A1318" s="1" t="s">
        <v>3</v>
      </c>
      <c r="B1318" s="49">
        <v>100542</v>
      </c>
      <c r="C1318" s="49">
        <f>INDEX('CalFire Financial Consequences'!$M$26:$P$26,INDEX($F$19:$F$34,MATCH(A1318,$E$19:$E$34,0)))</f>
        <v>1013.3938851009249</v>
      </c>
    </row>
    <row r="1319" spans="1:3" x14ac:dyDescent="0.25">
      <c r="A1319" s="1" t="s">
        <v>2</v>
      </c>
      <c r="B1319" s="49">
        <v>100546</v>
      </c>
      <c r="C1319" s="49">
        <f>INDEX('CalFire Financial Consequences'!$M$26:$P$26,INDEX($F$19:$F$34,MATCH(A1319,$E$19:$E$34,0)))</f>
        <v>1013.3938851009249</v>
      </c>
    </row>
    <row r="1320" spans="1:3" x14ac:dyDescent="0.25">
      <c r="A1320" s="1" t="s">
        <v>2</v>
      </c>
      <c r="B1320" s="49">
        <v>101222</v>
      </c>
      <c r="C1320" s="49">
        <f>INDEX('CalFire Financial Consequences'!$M$26:$P$26,INDEX($F$19:$F$34,MATCH(A1320,$E$19:$E$34,0)))</f>
        <v>1013.3938851009249</v>
      </c>
    </row>
    <row r="1321" spans="1:3" x14ac:dyDescent="0.25">
      <c r="A1321" s="1" t="s">
        <v>6</v>
      </c>
      <c r="B1321" s="49">
        <v>101354</v>
      </c>
      <c r="C1321" s="49">
        <f>INDEX('CalFire Financial Consequences'!$M$26:$P$26,INDEX($F$19:$F$34,MATCH(A1321,$E$19:$E$34,0)))</f>
        <v>27732.611609173346</v>
      </c>
    </row>
    <row r="1322" spans="1:3" x14ac:dyDescent="0.25">
      <c r="A1322" s="1" t="s">
        <v>2</v>
      </c>
      <c r="B1322" s="49">
        <v>101522</v>
      </c>
      <c r="C1322" s="49">
        <f>INDEX('CalFire Financial Consequences'!$M$26:$P$26,INDEX($F$19:$F$34,MATCH(A1322,$E$19:$E$34,0)))</f>
        <v>1013.3938851009249</v>
      </c>
    </row>
    <row r="1323" spans="1:3" x14ac:dyDescent="0.25">
      <c r="A1323" s="1" t="s">
        <v>2</v>
      </c>
      <c r="B1323" s="49">
        <v>102195</v>
      </c>
      <c r="C1323" s="49">
        <f>INDEX('CalFire Financial Consequences'!$M$26:$P$26,INDEX($F$19:$F$34,MATCH(A1323,$E$19:$E$34,0)))</f>
        <v>1013.3938851009249</v>
      </c>
    </row>
    <row r="1324" spans="1:3" x14ac:dyDescent="0.25">
      <c r="A1324" s="1" t="s">
        <v>9</v>
      </c>
      <c r="B1324" s="49">
        <v>102410</v>
      </c>
      <c r="C1324" s="49">
        <f>INDEX('CalFire Financial Consequences'!$M$26:$P$26,INDEX($F$19:$F$34,MATCH(A1324,$E$19:$E$34,0)))</f>
        <v>1013.3938851009249</v>
      </c>
    </row>
    <row r="1325" spans="1:3" x14ac:dyDescent="0.25">
      <c r="A1325" s="1" t="s">
        <v>2</v>
      </c>
      <c r="B1325" s="49">
        <v>103540</v>
      </c>
      <c r="C1325" s="49">
        <f>INDEX('CalFire Financial Consequences'!$M$26:$P$26,INDEX($F$19:$F$34,MATCH(A1325,$E$19:$E$34,0)))</f>
        <v>1013.3938851009249</v>
      </c>
    </row>
    <row r="1326" spans="1:3" x14ac:dyDescent="0.25">
      <c r="A1326" s="1" t="s">
        <v>4</v>
      </c>
      <c r="B1326" s="49">
        <v>104176</v>
      </c>
      <c r="C1326" s="49">
        <f>INDEX('CalFire Financial Consequences'!$M$26:$P$26,INDEX($F$19:$F$34,MATCH(A1326,$E$19:$E$34,0)))</f>
        <v>5361.3126300627364</v>
      </c>
    </row>
    <row r="1327" spans="1:3" x14ac:dyDescent="0.25">
      <c r="A1327" s="1" t="s">
        <v>2</v>
      </c>
      <c r="B1327" s="49">
        <v>105728</v>
      </c>
      <c r="C1327" s="49">
        <f>INDEX('CalFire Financial Consequences'!$M$26:$P$26,INDEX($F$19:$F$34,MATCH(A1327,$E$19:$E$34,0)))</f>
        <v>1013.3938851009249</v>
      </c>
    </row>
    <row r="1328" spans="1:3" x14ac:dyDescent="0.25">
      <c r="A1328" s="1" t="s">
        <v>8</v>
      </c>
      <c r="B1328" s="49">
        <v>107552</v>
      </c>
      <c r="C1328" s="49">
        <f>INDEX('CalFire Financial Consequences'!$M$26:$P$26,INDEX($F$19:$F$34,MATCH(A1328,$E$19:$E$34,0)))</f>
        <v>1013.3938851009249</v>
      </c>
    </row>
    <row r="1329" spans="1:3" x14ac:dyDescent="0.25">
      <c r="A1329" s="1" t="s">
        <v>10</v>
      </c>
      <c r="B1329" s="49">
        <v>107730</v>
      </c>
      <c r="C1329" s="49">
        <f>INDEX('CalFire Financial Consequences'!$M$26:$P$26,INDEX($F$19:$F$34,MATCH(A1329,$E$19:$E$34,0)))</f>
        <v>1013.3938851009249</v>
      </c>
    </row>
    <row r="1330" spans="1:3" x14ac:dyDescent="0.25">
      <c r="A1330" s="1" t="s">
        <v>13</v>
      </c>
      <c r="B1330" s="49">
        <v>107909</v>
      </c>
      <c r="C1330" s="49">
        <f>INDEX('CalFire Financial Consequences'!$M$26:$P$26,INDEX($F$19:$F$34,MATCH(A1330,$E$19:$E$34,0)))</f>
        <v>5361.3126300627364</v>
      </c>
    </row>
    <row r="1331" spans="1:3" x14ac:dyDescent="0.25">
      <c r="A1331" s="1" t="s">
        <v>4</v>
      </c>
      <c r="B1331" s="49">
        <v>108117</v>
      </c>
      <c r="C1331" s="49">
        <f>INDEX('CalFire Financial Consequences'!$M$26:$P$26,INDEX($F$19:$F$34,MATCH(A1331,$E$19:$E$34,0)))</f>
        <v>5361.3126300627364</v>
      </c>
    </row>
    <row r="1332" spans="1:3" x14ac:dyDescent="0.25">
      <c r="A1332" s="1" t="s">
        <v>2</v>
      </c>
      <c r="B1332" s="49">
        <v>108351</v>
      </c>
      <c r="C1332" s="49">
        <f>INDEX('CalFire Financial Consequences'!$M$26:$P$26,INDEX($F$19:$F$34,MATCH(A1332,$E$19:$E$34,0)))</f>
        <v>1013.3938851009249</v>
      </c>
    </row>
    <row r="1333" spans="1:3" x14ac:dyDescent="0.25">
      <c r="A1333" s="1" t="s">
        <v>13</v>
      </c>
      <c r="B1333" s="49">
        <v>108547</v>
      </c>
      <c r="C1333" s="49">
        <f>INDEX('CalFire Financial Consequences'!$M$26:$P$26,INDEX($F$19:$F$34,MATCH(A1333,$E$19:$E$34,0)))</f>
        <v>5361.3126300627364</v>
      </c>
    </row>
    <row r="1334" spans="1:3" x14ac:dyDescent="0.25">
      <c r="A1334" s="1" t="s">
        <v>10</v>
      </c>
      <c r="B1334" s="49">
        <v>109129</v>
      </c>
      <c r="C1334" s="49">
        <f>INDEX('CalFire Financial Consequences'!$M$26:$P$26,INDEX($F$19:$F$34,MATCH(A1334,$E$19:$E$34,0)))</f>
        <v>1013.3938851009249</v>
      </c>
    </row>
    <row r="1335" spans="1:3" x14ac:dyDescent="0.25">
      <c r="A1335" s="1" t="s">
        <v>6</v>
      </c>
      <c r="B1335" s="49">
        <v>110814</v>
      </c>
      <c r="C1335" s="49">
        <f>INDEX('CalFire Financial Consequences'!$M$26:$P$26,INDEX($F$19:$F$34,MATCH(A1335,$E$19:$E$34,0)))</f>
        <v>27732.611609173346</v>
      </c>
    </row>
    <row r="1336" spans="1:3" x14ac:dyDescent="0.25">
      <c r="A1336" s="1" t="s">
        <v>2</v>
      </c>
      <c r="B1336" s="49">
        <v>111180</v>
      </c>
      <c r="C1336" s="49">
        <f>INDEX('CalFire Financial Consequences'!$M$26:$P$26,INDEX($F$19:$F$34,MATCH(A1336,$E$19:$E$34,0)))</f>
        <v>1013.3938851009249</v>
      </c>
    </row>
    <row r="1337" spans="1:3" x14ac:dyDescent="0.25">
      <c r="A1337" s="1" t="s">
        <v>2</v>
      </c>
      <c r="B1337" s="49">
        <v>111253</v>
      </c>
      <c r="C1337" s="49">
        <f>INDEX('CalFire Financial Consequences'!$M$26:$P$26,INDEX($F$19:$F$34,MATCH(A1337,$E$19:$E$34,0)))</f>
        <v>1013.3938851009249</v>
      </c>
    </row>
    <row r="1338" spans="1:3" x14ac:dyDescent="0.25">
      <c r="A1338" s="1" t="s">
        <v>3</v>
      </c>
      <c r="B1338" s="49">
        <v>113118</v>
      </c>
      <c r="C1338" s="49">
        <f>INDEX('CalFire Financial Consequences'!$M$26:$P$26,INDEX($F$19:$F$34,MATCH(A1338,$E$19:$E$34,0)))</f>
        <v>1013.3938851009249</v>
      </c>
    </row>
    <row r="1339" spans="1:3" x14ac:dyDescent="0.25">
      <c r="A1339" s="1" t="s">
        <v>9</v>
      </c>
      <c r="B1339" s="49">
        <v>113630</v>
      </c>
      <c r="C1339" s="49">
        <f>INDEX('CalFire Financial Consequences'!$M$26:$P$26,INDEX($F$19:$F$34,MATCH(A1339,$E$19:$E$34,0)))</f>
        <v>1013.3938851009249</v>
      </c>
    </row>
    <row r="1340" spans="1:3" x14ac:dyDescent="0.25">
      <c r="A1340" s="1" t="s">
        <v>10</v>
      </c>
      <c r="B1340" s="49">
        <v>114112</v>
      </c>
      <c r="C1340" s="49">
        <f>INDEX('CalFire Financial Consequences'!$M$26:$P$26,INDEX($F$19:$F$34,MATCH(A1340,$E$19:$E$34,0)))</f>
        <v>1013.3938851009249</v>
      </c>
    </row>
    <row r="1341" spans="1:3" x14ac:dyDescent="0.25">
      <c r="A1341" s="1" t="s">
        <v>12</v>
      </c>
      <c r="B1341" s="49">
        <v>114674</v>
      </c>
      <c r="C1341" s="49">
        <f>INDEX('CalFire Financial Consequences'!$M$26:$P$26,INDEX($F$19:$F$34,MATCH(A1341,$E$19:$E$34,0)))</f>
        <v>1013.3938851009249</v>
      </c>
    </row>
    <row r="1342" spans="1:3" x14ac:dyDescent="0.25">
      <c r="A1342" s="1" t="s">
        <v>8</v>
      </c>
      <c r="B1342" s="49">
        <v>114822</v>
      </c>
      <c r="C1342" s="49">
        <f>INDEX('CalFire Financial Consequences'!$M$26:$P$26,INDEX($F$19:$F$34,MATCH(A1342,$E$19:$E$34,0)))</f>
        <v>1013.3938851009249</v>
      </c>
    </row>
    <row r="1343" spans="1:3" x14ac:dyDescent="0.25">
      <c r="A1343" s="1" t="s">
        <v>2</v>
      </c>
      <c r="B1343" s="49">
        <v>114923</v>
      </c>
      <c r="C1343" s="49">
        <f>INDEX('CalFire Financial Consequences'!$M$26:$P$26,INDEX($F$19:$F$34,MATCH(A1343,$E$19:$E$34,0)))</f>
        <v>1013.3938851009249</v>
      </c>
    </row>
    <row r="1344" spans="1:3" x14ac:dyDescent="0.25">
      <c r="A1344" s="1" t="s">
        <v>4</v>
      </c>
      <c r="B1344" s="49">
        <v>116709</v>
      </c>
      <c r="C1344" s="49">
        <f>INDEX('CalFire Financial Consequences'!$M$26:$P$26,INDEX($F$19:$F$34,MATCH(A1344,$E$19:$E$34,0)))</f>
        <v>5361.3126300627364</v>
      </c>
    </row>
    <row r="1345" spans="1:3" x14ac:dyDescent="0.25">
      <c r="A1345" s="1" t="s">
        <v>8</v>
      </c>
      <c r="B1345" s="49">
        <v>117738</v>
      </c>
      <c r="C1345" s="49">
        <f>INDEX('CalFire Financial Consequences'!$M$26:$P$26,INDEX($F$19:$F$34,MATCH(A1345,$E$19:$E$34,0)))</f>
        <v>1013.3938851009249</v>
      </c>
    </row>
    <row r="1346" spans="1:3" x14ac:dyDescent="0.25">
      <c r="A1346" s="1" t="s">
        <v>6</v>
      </c>
      <c r="B1346" s="49">
        <v>117811</v>
      </c>
      <c r="C1346" s="49">
        <f>INDEX('CalFire Financial Consequences'!$M$26:$P$26,INDEX($F$19:$F$34,MATCH(A1346,$E$19:$E$34,0)))</f>
        <v>27732.611609173346</v>
      </c>
    </row>
    <row r="1347" spans="1:3" x14ac:dyDescent="0.25">
      <c r="A1347" s="1" t="s">
        <v>2</v>
      </c>
      <c r="B1347" s="49">
        <v>117853</v>
      </c>
      <c r="C1347" s="49">
        <f>INDEX('CalFire Financial Consequences'!$M$26:$P$26,INDEX($F$19:$F$34,MATCH(A1347,$E$19:$E$34,0)))</f>
        <v>1013.3938851009249</v>
      </c>
    </row>
    <row r="1348" spans="1:3" x14ac:dyDescent="0.25">
      <c r="A1348" s="1" t="s">
        <v>12</v>
      </c>
      <c r="B1348" s="49">
        <v>118211</v>
      </c>
      <c r="C1348" s="49">
        <f>INDEX('CalFire Financial Consequences'!$M$26:$P$26,INDEX($F$19:$F$34,MATCH(A1348,$E$19:$E$34,0)))</f>
        <v>1013.3938851009249</v>
      </c>
    </row>
    <row r="1349" spans="1:3" x14ac:dyDescent="0.25">
      <c r="A1349" s="1" t="s">
        <v>14</v>
      </c>
      <c r="B1349" s="49">
        <v>118854</v>
      </c>
      <c r="C1349" s="49">
        <f>INDEX('CalFire Financial Consequences'!$M$26:$P$26,INDEX($F$19:$F$34,MATCH(A1349,$E$19:$E$34,0)))</f>
        <v>27732.611609173346</v>
      </c>
    </row>
    <row r="1350" spans="1:3" x14ac:dyDescent="0.25">
      <c r="A1350" s="1" t="s">
        <v>5</v>
      </c>
      <c r="B1350" s="49">
        <v>119122</v>
      </c>
      <c r="C1350" s="49">
        <f>INDEX('CalFire Financial Consequences'!$M$26:$P$26,INDEX($F$19:$F$34,MATCH(A1350,$E$19:$E$34,0)))</f>
        <v>1013.3938851009249</v>
      </c>
    </row>
    <row r="1351" spans="1:3" x14ac:dyDescent="0.25">
      <c r="A1351" s="1" t="s">
        <v>2</v>
      </c>
      <c r="B1351" s="49">
        <v>119860</v>
      </c>
      <c r="C1351" s="49">
        <f>INDEX('CalFire Financial Consequences'!$M$26:$P$26,INDEX($F$19:$F$34,MATCH(A1351,$E$19:$E$34,0)))</f>
        <v>1013.3938851009249</v>
      </c>
    </row>
    <row r="1352" spans="1:3" x14ac:dyDescent="0.25">
      <c r="A1352" s="1" t="s">
        <v>2</v>
      </c>
      <c r="B1352" s="49">
        <v>119910</v>
      </c>
      <c r="C1352" s="49">
        <f>INDEX('CalFire Financial Consequences'!$M$26:$P$26,INDEX($F$19:$F$34,MATCH(A1352,$E$19:$E$34,0)))</f>
        <v>1013.3938851009249</v>
      </c>
    </row>
    <row r="1353" spans="1:3" x14ac:dyDescent="0.25">
      <c r="A1353" s="1" t="s">
        <v>9</v>
      </c>
      <c r="B1353" s="49">
        <v>120338</v>
      </c>
      <c r="C1353" s="49">
        <f>INDEX('CalFire Financial Consequences'!$M$26:$P$26,INDEX($F$19:$F$34,MATCH(A1353,$E$19:$E$34,0)))</f>
        <v>1013.3938851009249</v>
      </c>
    </row>
    <row r="1354" spans="1:3" x14ac:dyDescent="0.25">
      <c r="A1354" s="1" t="s">
        <v>2</v>
      </c>
      <c r="B1354" s="49">
        <v>120785</v>
      </c>
      <c r="C1354" s="49">
        <f>INDEX('CalFire Financial Consequences'!$M$26:$P$26,INDEX($F$19:$F$34,MATCH(A1354,$E$19:$E$34,0)))</f>
        <v>1013.3938851009249</v>
      </c>
    </row>
    <row r="1355" spans="1:3" x14ac:dyDescent="0.25">
      <c r="A1355" s="1" t="s">
        <v>14</v>
      </c>
      <c r="B1355" s="49">
        <v>121254</v>
      </c>
      <c r="C1355" s="49">
        <f>INDEX('CalFire Financial Consequences'!$M$26:$P$26,INDEX($F$19:$F$34,MATCH(A1355,$E$19:$E$34,0)))</f>
        <v>27732.611609173346</v>
      </c>
    </row>
    <row r="1356" spans="1:3" x14ac:dyDescent="0.25">
      <c r="A1356" s="1" t="s">
        <v>11</v>
      </c>
      <c r="B1356" s="49">
        <v>122307</v>
      </c>
      <c r="C1356" s="49">
        <f>INDEX('CalFire Financial Consequences'!$M$26:$P$26,INDEX($F$19:$F$34,MATCH(A1356,$E$19:$E$34,0)))</f>
        <v>1013.3938851009249</v>
      </c>
    </row>
    <row r="1357" spans="1:3" x14ac:dyDescent="0.25">
      <c r="A1357" s="1" t="s">
        <v>4</v>
      </c>
      <c r="B1357" s="49">
        <v>122488</v>
      </c>
      <c r="C1357" s="49">
        <f>INDEX('CalFire Financial Consequences'!$M$26:$P$26,INDEX($F$19:$F$34,MATCH(A1357,$E$19:$E$34,0)))</f>
        <v>5361.3126300627364</v>
      </c>
    </row>
    <row r="1358" spans="1:3" x14ac:dyDescent="0.25">
      <c r="A1358" s="1" t="s">
        <v>4</v>
      </c>
      <c r="B1358" s="49">
        <v>122905</v>
      </c>
      <c r="C1358" s="49">
        <f>INDEX('CalFire Financial Consequences'!$M$26:$P$26,INDEX($F$19:$F$34,MATCH(A1358,$E$19:$E$34,0)))</f>
        <v>5361.3126300627364</v>
      </c>
    </row>
    <row r="1359" spans="1:3" x14ac:dyDescent="0.25">
      <c r="A1359" s="1" t="s">
        <v>2</v>
      </c>
      <c r="B1359" s="49">
        <v>123838</v>
      </c>
      <c r="C1359" s="49">
        <f>INDEX('CalFire Financial Consequences'!$M$26:$P$26,INDEX($F$19:$F$34,MATCH(A1359,$E$19:$E$34,0)))</f>
        <v>1013.3938851009249</v>
      </c>
    </row>
    <row r="1360" spans="1:3" x14ac:dyDescent="0.25">
      <c r="A1360" s="1" t="s">
        <v>13</v>
      </c>
      <c r="B1360" s="49">
        <v>125120</v>
      </c>
      <c r="C1360" s="49">
        <f>INDEX('CalFire Financial Consequences'!$M$26:$P$26,INDEX($F$19:$F$34,MATCH(A1360,$E$19:$E$34,0)))</f>
        <v>5361.3126300627364</v>
      </c>
    </row>
    <row r="1361" spans="1:3" x14ac:dyDescent="0.25">
      <c r="A1361" s="1" t="s">
        <v>9</v>
      </c>
      <c r="B1361" s="49">
        <v>125529</v>
      </c>
      <c r="C1361" s="49">
        <f>INDEX('CalFire Financial Consequences'!$M$26:$P$26,INDEX($F$19:$F$34,MATCH(A1361,$E$19:$E$34,0)))</f>
        <v>1013.3938851009249</v>
      </c>
    </row>
    <row r="1362" spans="1:3" x14ac:dyDescent="0.25">
      <c r="A1362" s="1" t="s">
        <v>2</v>
      </c>
      <c r="B1362" s="49">
        <v>126896</v>
      </c>
      <c r="C1362" s="49">
        <f>INDEX('CalFire Financial Consequences'!$M$26:$P$26,INDEX($F$19:$F$34,MATCH(A1362,$E$19:$E$34,0)))</f>
        <v>1013.3938851009249</v>
      </c>
    </row>
    <row r="1363" spans="1:3" x14ac:dyDescent="0.25">
      <c r="A1363" s="1" t="s">
        <v>10</v>
      </c>
      <c r="B1363" s="49">
        <v>127118</v>
      </c>
      <c r="C1363" s="49">
        <f>INDEX('CalFire Financial Consequences'!$M$26:$P$26,INDEX($F$19:$F$34,MATCH(A1363,$E$19:$E$34,0)))</f>
        <v>1013.3938851009249</v>
      </c>
    </row>
    <row r="1364" spans="1:3" x14ac:dyDescent="0.25">
      <c r="A1364" s="1" t="s">
        <v>4</v>
      </c>
      <c r="B1364" s="49">
        <v>127440</v>
      </c>
      <c r="C1364" s="49">
        <f>INDEX('CalFire Financial Consequences'!$M$26:$P$26,INDEX($F$19:$F$34,MATCH(A1364,$E$19:$E$34,0)))</f>
        <v>5361.3126300627364</v>
      </c>
    </row>
    <row r="1365" spans="1:3" x14ac:dyDescent="0.25">
      <c r="A1365" s="1" t="s">
        <v>4</v>
      </c>
      <c r="B1365" s="49">
        <v>127930</v>
      </c>
      <c r="C1365" s="49">
        <f>INDEX('CalFire Financial Consequences'!$M$26:$P$26,INDEX($F$19:$F$34,MATCH(A1365,$E$19:$E$34,0)))</f>
        <v>5361.3126300627364</v>
      </c>
    </row>
    <row r="1366" spans="1:3" x14ac:dyDescent="0.25">
      <c r="A1366" s="1" t="s">
        <v>3</v>
      </c>
      <c r="B1366" s="49">
        <v>128448</v>
      </c>
      <c r="C1366" s="49">
        <f>INDEX('CalFire Financial Consequences'!$M$26:$P$26,INDEX($F$19:$F$34,MATCH(A1366,$E$19:$E$34,0)))</f>
        <v>1013.3938851009249</v>
      </c>
    </row>
    <row r="1367" spans="1:3" x14ac:dyDescent="0.25">
      <c r="A1367" s="1" t="s">
        <v>2</v>
      </c>
      <c r="B1367" s="49">
        <v>128894</v>
      </c>
      <c r="C1367" s="49">
        <f>INDEX('CalFire Financial Consequences'!$M$26:$P$26,INDEX($F$19:$F$34,MATCH(A1367,$E$19:$E$34,0)))</f>
        <v>1013.3938851009249</v>
      </c>
    </row>
    <row r="1368" spans="1:3" x14ac:dyDescent="0.25">
      <c r="A1368" s="1" t="s">
        <v>4</v>
      </c>
      <c r="B1368" s="49">
        <v>129207</v>
      </c>
      <c r="C1368" s="49">
        <f>INDEX('CalFire Financial Consequences'!$M$26:$P$26,INDEX($F$19:$F$34,MATCH(A1368,$E$19:$E$34,0)))</f>
        <v>5361.3126300627364</v>
      </c>
    </row>
    <row r="1369" spans="1:3" x14ac:dyDescent="0.25">
      <c r="A1369" s="1" t="s">
        <v>6</v>
      </c>
      <c r="B1369" s="49">
        <v>130124</v>
      </c>
      <c r="C1369" s="49">
        <f>INDEX('CalFire Financial Consequences'!$M$26:$P$26,INDEX($F$19:$F$34,MATCH(A1369,$E$19:$E$34,0)))</f>
        <v>27732.611609173346</v>
      </c>
    </row>
    <row r="1370" spans="1:3" x14ac:dyDescent="0.25">
      <c r="A1370" s="1" t="s">
        <v>8</v>
      </c>
      <c r="B1370" s="49">
        <v>130604</v>
      </c>
      <c r="C1370" s="49">
        <f>INDEX('CalFire Financial Consequences'!$M$26:$P$26,INDEX($F$19:$F$34,MATCH(A1370,$E$19:$E$34,0)))</f>
        <v>1013.3938851009249</v>
      </c>
    </row>
    <row r="1371" spans="1:3" x14ac:dyDescent="0.25">
      <c r="A1371" s="1" t="s">
        <v>2</v>
      </c>
      <c r="B1371" s="49">
        <v>132237</v>
      </c>
      <c r="C1371" s="49">
        <f>INDEX('CalFire Financial Consequences'!$M$26:$P$26,INDEX($F$19:$F$34,MATCH(A1371,$E$19:$E$34,0)))</f>
        <v>1013.3938851009249</v>
      </c>
    </row>
    <row r="1372" spans="1:3" x14ac:dyDescent="0.25">
      <c r="A1372" s="1" t="s">
        <v>6</v>
      </c>
      <c r="B1372" s="49">
        <v>132299</v>
      </c>
      <c r="C1372" s="49">
        <f>INDEX('CalFire Financial Consequences'!$M$26:$P$26,INDEX($F$19:$F$34,MATCH(A1372,$E$19:$E$34,0)))</f>
        <v>27732.611609173346</v>
      </c>
    </row>
    <row r="1373" spans="1:3" x14ac:dyDescent="0.25">
      <c r="A1373" s="1" t="s">
        <v>3</v>
      </c>
      <c r="B1373" s="49">
        <v>133051</v>
      </c>
      <c r="C1373" s="49">
        <f>INDEX('CalFire Financial Consequences'!$M$26:$P$26,INDEX($F$19:$F$34,MATCH(A1373,$E$19:$E$34,0)))</f>
        <v>1013.3938851009249</v>
      </c>
    </row>
    <row r="1374" spans="1:3" x14ac:dyDescent="0.25">
      <c r="A1374" s="1" t="s">
        <v>10</v>
      </c>
      <c r="B1374" s="49">
        <v>133232</v>
      </c>
      <c r="C1374" s="49">
        <f>INDEX('CalFire Financial Consequences'!$M$26:$P$26,INDEX($F$19:$F$34,MATCH(A1374,$E$19:$E$34,0)))</f>
        <v>1013.3938851009249</v>
      </c>
    </row>
    <row r="1375" spans="1:3" x14ac:dyDescent="0.25">
      <c r="A1375" s="1" t="s">
        <v>2</v>
      </c>
      <c r="B1375" s="49">
        <v>133520</v>
      </c>
      <c r="C1375" s="49">
        <f>INDEX('CalFire Financial Consequences'!$M$26:$P$26,INDEX($F$19:$F$34,MATCH(A1375,$E$19:$E$34,0)))</f>
        <v>1013.3938851009249</v>
      </c>
    </row>
    <row r="1376" spans="1:3" x14ac:dyDescent="0.25">
      <c r="A1376" s="1" t="s">
        <v>2</v>
      </c>
      <c r="B1376" s="49">
        <v>134239</v>
      </c>
      <c r="C1376" s="49">
        <f>INDEX('CalFire Financial Consequences'!$M$26:$P$26,INDEX($F$19:$F$34,MATCH(A1376,$E$19:$E$34,0)))</f>
        <v>1013.3938851009249</v>
      </c>
    </row>
    <row r="1377" spans="1:3" x14ac:dyDescent="0.25">
      <c r="A1377" s="1" t="s">
        <v>10</v>
      </c>
      <c r="B1377" s="49">
        <v>136640</v>
      </c>
      <c r="C1377" s="49">
        <f>INDEX('CalFire Financial Consequences'!$M$26:$P$26,INDEX($F$19:$F$34,MATCH(A1377,$E$19:$E$34,0)))</f>
        <v>1013.3938851009249</v>
      </c>
    </row>
    <row r="1378" spans="1:3" x14ac:dyDescent="0.25">
      <c r="A1378" s="1" t="s">
        <v>2</v>
      </c>
      <c r="B1378" s="49">
        <v>136665</v>
      </c>
      <c r="C1378" s="49">
        <f>INDEX('CalFire Financial Consequences'!$M$26:$P$26,INDEX($F$19:$F$34,MATCH(A1378,$E$19:$E$34,0)))</f>
        <v>1013.3938851009249</v>
      </c>
    </row>
    <row r="1379" spans="1:3" x14ac:dyDescent="0.25">
      <c r="A1379" s="1" t="s">
        <v>4</v>
      </c>
      <c r="B1379" s="49">
        <v>136782</v>
      </c>
      <c r="C1379" s="49">
        <f>INDEX('CalFire Financial Consequences'!$M$26:$P$26,INDEX($F$19:$F$34,MATCH(A1379,$E$19:$E$34,0)))</f>
        <v>5361.3126300627364</v>
      </c>
    </row>
    <row r="1380" spans="1:3" x14ac:dyDescent="0.25">
      <c r="A1380" s="1" t="s">
        <v>3</v>
      </c>
      <c r="B1380" s="49">
        <v>136854</v>
      </c>
      <c r="C1380" s="49">
        <f>INDEX('CalFire Financial Consequences'!$M$26:$P$26,INDEX($F$19:$F$34,MATCH(A1380,$E$19:$E$34,0)))</f>
        <v>1013.3938851009249</v>
      </c>
    </row>
    <row r="1381" spans="1:3" x14ac:dyDescent="0.25">
      <c r="A1381" s="1" t="s">
        <v>8</v>
      </c>
      <c r="B1381" s="49">
        <v>137627</v>
      </c>
      <c r="C1381" s="49">
        <f>INDEX('CalFire Financial Consequences'!$M$26:$P$26,INDEX($F$19:$F$34,MATCH(A1381,$E$19:$E$34,0)))</f>
        <v>1013.3938851009249</v>
      </c>
    </row>
    <row r="1382" spans="1:3" x14ac:dyDescent="0.25">
      <c r="A1382" s="1" t="s">
        <v>12</v>
      </c>
      <c r="B1382" s="49">
        <v>138161</v>
      </c>
      <c r="C1382" s="49">
        <f>INDEX('CalFire Financial Consequences'!$M$26:$P$26,INDEX($F$19:$F$34,MATCH(A1382,$E$19:$E$34,0)))</f>
        <v>1013.3938851009249</v>
      </c>
    </row>
    <row r="1383" spans="1:3" x14ac:dyDescent="0.25">
      <c r="A1383" s="1" t="s">
        <v>10</v>
      </c>
      <c r="B1383" s="49">
        <v>139684</v>
      </c>
      <c r="C1383" s="49">
        <f>INDEX('CalFire Financial Consequences'!$M$26:$P$26,INDEX($F$19:$F$34,MATCH(A1383,$E$19:$E$34,0)))</f>
        <v>1013.3938851009249</v>
      </c>
    </row>
    <row r="1384" spans="1:3" x14ac:dyDescent="0.25">
      <c r="A1384" s="1" t="s">
        <v>2</v>
      </c>
      <c r="B1384" s="49">
        <v>141241</v>
      </c>
      <c r="C1384" s="49">
        <f>INDEX('CalFire Financial Consequences'!$M$26:$P$26,INDEX($F$19:$F$34,MATCH(A1384,$E$19:$E$34,0)))</f>
        <v>1013.3938851009249</v>
      </c>
    </row>
    <row r="1385" spans="1:3" x14ac:dyDescent="0.25">
      <c r="A1385" s="1" t="s">
        <v>2</v>
      </c>
      <c r="B1385" s="49">
        <v>141652</v>
      </c>
      <c r="C1385" s="49">
        <f>INDEX('CalFire Financial Consequences'!$M$26:$P$26,INDEX($F$19:$F$34,MATCH(A1385,$E$19:$E$34,0)))</f>
        <v>1013.3938851009249</v>
      </c>
    </row>
    <row r="1386" spans="1:3" x14ac:dyDescent="0.25">
      <c r="A1386" s="1" t="s">
        <v>2</v>
      </c>
      <c r="B1386" s="49">
        <v>141960</v>
      </c>
      <c r="C1386" s="49">
        <f>INDEX('CalFire Financial Consequences'!$M$26:$P$26,INDEX($F$19:$F$34,MATCH(A1386,$E$19:$E$34,0)))</f>
        <v>1013.3938851009249</v>
      </c>
    </row>
    <row r="1387" spans="1:3" x14ac:dyDescent="0.25">
      <c r="A1387" s="1" t="s">
        <v>2</v>
      </c>
      <c r="B1387" s="49">
        <v>142000</v>
      </c>
      <c r="C1387" s="49">
        <f>INDEX('CalFire Financial Consequences'!$M$26:$P$26,INDEX($F$19:$F$34,MATCH(A1387,$E$19:$E$34,0)))</f>
        <v>1013.3938851009249</v>
      </c>
    </row>
    <row r="1388" spans="1:3" x14ac:dyDescent="0.25">
      <c r="A1388" s="1" t="s">
        <v>2</v>
      </c>
      <c r="B1388" s="49">
        <v>142401</v>
      </c>
      <c r="C1388" s="49">
        <f>INDEX('CalFire Financial Consequences'!$M$26:$P$26,INDEX($F$19:$F$34,MATCH(A1388,$E$19:$E$34,0)))</f>
        <v>1013.3938851009249</v>
      </c>
    </row>
    <row r="1389" spans="1:3" x14ac:dyDescent="0.25">
      <c r="A1389" s="1" t="s">
        <v>10</v>
      </c>
      <c r="B1389" s="49">
        <v>144608</v>
      </c>
      <c r="C1389" s="49">
        <f>INDEX('CalFire Financial Consequences'!$M$26:$P$26,INDEX($F$19:$F$34,MATCH(A1389,$E$19:$E$34,0)))</f>
        <v>1013.3938851009249</v>
      </c>
    </row>
    <row r="1390" spans="1:3" x14ac:dyDescent="0.25">
      <c r="A1390" s="1" t="s">
        <v>2</v>
      </c>
      <c r="B1390" s="49">
        <v>145726</v>
      </c>
      <c r="C1390" s="49">
        <f>INDEX('CalFire Financial Consequences'!$M$26:$P$26,INDEX($F$19:$F$34,MATCH(A1390,$E$19:$E$34,0)))</f>
        <v>1013.3938851009249</v>
      </c>
    </row>
    <row r="1391" spans="1:3" x14ac:dyDescent="0.25">
      <c r="A1391" s="1" t="s">
        <v>2</v>
      </c>
      <c r="B1391" s="49">
        <v>148419</v>
      </c>
      <c r="C1391" s="49">
        <f>INDEX('CalFire Financial Consequences'!$M$26:$P$26,INDEX($F$19:$F$34,MATCH(A1391,$E$19:$E$34,0)))</f>
        <v>1013.3938851009249</v>
      </c>
    </row>
    <row r="1392" spans="1:3" x14ac:dyDescent="0.25">
      <c r="A1392" s="1" t="s">
        <v>4</v>
      </c>
      <c r="B1392" s="49">
        <v>148438</v>
      </c>
      <c r="C1392" s="49">
        <f>INDEX('CalFire Financial Consequences'!$M$26:$P$26,INDEX($F$19:$F$34,MATCH(A1392,$E$19:$E$34,0)))</f>
        <v>5361.3126300627364</v>
      </c>
    </row>
    <row r="1393" spans="1:3" x14ac:dyDescent="0.25">
      <c r="A1393" s="1" t="s">
        <v>2</v>
      </c>
      <c r="B1393" s="49">
        <v>148680</v>
      </c>
      <c r="C1393" s="49">
        <f>INDEX('CalFire Financial Consequences'!$M$26:$P$26,INDEX($F$19:$F$34,MATCH(A1393,$E$19:$E$34,0)))</f>
        <v>1013.3938851009249</v>
      </c>
    </row>
    <row r="1394" spans="1:3" x14ac:dyDescent="0.25">
      <c r="A1394" s="1" t="s">
        <v>2</v>
      </c>
      <c r="B1394" s="49">
        <v>148700</v>
      </c>
      <c r="C1394" s="49">
        <f>INDEX('CalFire Financial Consequences'!$M$26:$P$26,INDEX($F$19:$F$34,MATCH(A1394,$E$19:$E$34,0)))</f>
        <v>1013.3938851009249</v>
      </c>
    </row>
    <row r="1395" spans="1:3" x14ac:dyDescent="0.25">
      <c r="A1395" s="1" t="s">
        <v>13</v>
      </c>
      <c r="B1395" s="49">
        <v>148986</v>
      </c>
      <c r="C1395" s="49">
        <f>INDEX('CalFire Financial Consequences'!$M$26:$P$26,INDEX($F$19:$F$34,MATCH(A1395,$E$19:$E$34,0)))</f>
        <v>5361.3126300627364</v>
      </c>
    </row>
    <row r="1396" spans="1:3" x14ac:dyDescent="0.25">
      <c r="A1396" s="1" t="s">
        <v>2</v>
      </c>
      <c r="B1396" s="49">
        <v>149206</v>
      </c>
      <c r="C1396" s="49">
        <f>INDEX('CalFire Financial Consequences'!$M$26:$P$26,INDEX($F$19:$F$34,MATCH(A1396,$E$19:$E$34,0)))</f>
        <v>1013.3938851009249</v>
      </c>
    </row>
    <row r="1397" spans="1:3" x14ac:dyDescent="0.25">
      <c r="A1397" s="1" t="s">
        <v>4</v>
      </c>
      <c r="B1397" s="49">
        <v>149212</v>
      </c>
      <c r="C1397" s="49">
        <f>INDEX('CalFire Financial Consequences'!$M$26:$P$26,INDEX($F$19:$F$34,MATCH(A1397,$E$19:$E$34,0)))</f>
        <v>5361.3126300627364</v>
      </c>
    </row>
    <row r="1398" spans="1:3" x14ac:dyDescent="0.25">
      <c r="A1398" s="1" t="s">
        <v>8</v>
      </c>
      <c r="B1398" s="49">
        <v>150033</v>
      </c>
      <c r="C1398" s="49">
        <f>INDEX('CalFire Financial Consequences'!$M$26:$P$26,INDEX($F$19:$F$34,MATCH(A1398,$E$19:$E$34,0)))</f>
        <v>1013.3938851009249</v>
      </c>
    </row>
    <row r="1399" spans="1:3" x14ac:dyDescent="0.25">
      <c r="A1399" s="1" t="s">
        <v>2</v>
      </c>
      <c r="B1399" s="49">
        <v>150075</v>
      </c>
      <c r="C1399" s="49">
        <f>INDEX('CalFire Financial Consequences'!$M$26:$P$26,INDEX($F$19:$F$34,MATCH(A1399,$E$19:$E$34,0)))</f>
        <v>1013.3938851009249</v>
      </c>
    </row>
    <row r="1400" spans="1:3" x14ac:dyDescent="0.25">
      <c r="A1400" s="1" t="s">
        <v>2</v>
      </c>
      <c r="B1400" s="49">
        <v>150339</v>
      </c>
      <c r="C1400" s="49">
        <f>INDEX('CalFire Financial Consequences'!$M$26:$P$26,INDEX($F$19:$F$34,MATCH(A1400,$E$19:$E$34,0)))</f>
        <v>1013.3938851009249</v>
      </c>
    </row>
    <row r="1401" spans="1:3" x14ac:dyDescent="0.25">
      <c r="A1401" s="1" t="s">
        <v>2</v>
      </c>
      <c r="B1401" s="49">
        <v>153120</v>
      </c>
      <c r="C1401" s="49">
        <f>INDEX('CalFire Financial Consequences'!$M$26:$P$26,INDEX($F$19:$F$34,MATCH(A1401,$E$19:$E$34,0)))</f>
        <v>1013.3938851009249</v>
      </c>
    </row>
    <row r="1402" spans="1:3" x14ac:dyDescent="0.25">
      <c r="A1402" s="1" t="s">
        <v>4</v>
      </c>
      <c r="B1402" s="49">
        <v>154288</v>
      </c>
      <c r="C1402" s="49">
        <f>INDEX('CalFire Financial Consequences'!$M$26:$P$26,INDEX($F$19:$F$34,MATCH(A1402,$E$19:$E$34,0)))</f>
        <v>5361.3126300627364</v>
      </c>
    </row>
    <row r="1403" spans="1:3" x14ac:dyDescent="0.25">
      <c r="A1403" s="1" t="s">
        <v>2</v>
      </c>
      <c r="B1403" s="49">
        <v>156294</v>
      </c>
      <c r="C1403" s="49">
        <f>INDEX('CalFire Financial Consequences'!$M$26:$P$26,INDEX($F$19:$F$34,MATCH(A1403,$E$19:$E$34,0)))</f>
        <v>1013.3938851009249</v>
      </c>
    </row>
    <row r="1404" spans="1:3" x14ac:dyDescent="0.25">
      <c r="A1404" s="1" t="s">
        <v>2</v>
      </c>
      <c r="B1404" s="49">
        <v>156626</v>
      </c>
      <c r="C1404" s="49">
        <f>INDEX('CalFire Financial Consequences'!$M$26:$P$26,INDEX($F$19:$F$34,MATCH(A1404,$E$19:$E$34,0)))</f>
        <v>1013.3938851009249</v>
      </c>
    </row>
    <row r="1405" spans="1:3" x14ac:dyDescent="0.25">
      <c r="A1405" s="1" t="s">
        <v>6</v>
      </c>
      <c r="B1405" s="49">
        <v>157484</v>
      </c>
      <c r="C1405" s="49">
        <f>INDEX('CalFire Financial Consequences'!$M$26:$P$26,INDEX($F$19:$F$34,MATCH(A1405,$E$19:$E$34,0)))</f>
        <v>27732.611609173346</v>
      </c>
    </row>
    <row r="1406" spans="1:3" x14ac:dyDescent="0.25">
      <c r="A1406" s="1" t="s">
        <v>4</v>
      </c>
      <c r="B1406" s="49">
        <v>159410</v>
      </c>
      <c r="C1406" s="49">
        <f>INDEX('CalFire Financial Consequences'!$M$26:$P$26,INDEX($F$19:$F$34,MATCH(A1406,$E$19:$E$34,0)))</f>
        <v>5361.3126300627364</v>
      </c>
    </row>
    <row r="1407" spans="1:3" x14ac:dyDescent="0.25">
      <c r="A1407" s="1" t="s">
        <v>2</v>
      </c>
      <c r="B1407" s="49">
        <v>160480</v>
      </c>
      <c r="C1407" s="49">
        <f>INDEX('CalFire Financial Consequences'!$M$26:$P$26,INDEX($F$19:$F$34,MATCH(A1407,$E$19:$E$34,0)))</f>
        <v>1013.3938851009249</v>
      </c>
    </row>
    <row r="1408" spans="1:3" x14ac:dyDescent="0.25">
      <c r="A1408" s="1" t="s">
        <v>2</v>
      </c>
      <c r="B1408" s="49">
        <v>160539</v>
      </c>
      <c r="C1408" s="49">
        <f>INDEX('CalFire Financial Consequences'!$M$26:$P$26,INDEX($F$19:$F$34,MATCH(A1408,$E$19:$E$34,0)))</f>
        <v>1013.3938851009249</v>
      </c>
    </row>
    <row r="1409" spans="1:3" x14ac:dyDescent="0.25">
      <c r="A1409" s="1" t="s">
        <v>8</v>
      </c>
      <c r="B1409" s="49">
        <v>160675</v>
      </c>
      <c r="C1409" s="49">
        <f>INDEX('CalFire Financial Consequences'!$M$26:$P$26,INDEX($F$19:$F$34,MATCH(A1409,$E$19:$E$34,0)))</f>
        <v>1013.3938851009249</v>
      </c>
    </row>
    <row r="1410" spans="1:3" x14ac:dyDescent="0.25">
      <c r="A1410" s="1" t="s">
        <v>3</v>
      </c>
      <c r="B1410" s="49">
        <v>161736</v>
      </c>
      <c r="C1410" s="49">
        <f>INDEX('CalFire Financial Consequences'!$M$26:$P$26,INDEX($F$19:$F$34,MATCH(A1410,$E$19:$E$34,0)))</f>
        <v>1013.3938851009249</v>
      </c>
    </row>
    <row r="1411" spans="1:3" x14ac:dyDescent="0.25">
      <c r="A1411" s="1" t="s">
        <v>4</v>
      </c>
      <c r="B1411" s="49">
        <v>161809</v>
      </c>
      <c r="C1411" s="49">
        <f>INDEX('CalFire Financial Consequences'!$M$26:$P$26,INDEX($F$19:$F$34,MATCH(A1411,$E$19:$E$34,0)))</f>
        <v>5361.3126300627364</v>
      </c>
    </row>
    <row r="1412" spans="1:3" x14ac:dyDescent="0.25">
      <c r="A1412" s="1" t="s">
        <v>13</v>
      </c>
      <c r="B1412" s="49">
        <v>162205</v>
      </c>
      <c r="C1412" s="49">
        <f>INDEX('CalFire Financial Consequences'!$M$26:$P$26,INDEX($F$19:$F$34,MATCH(A1412,$E$19:$E$34,0)))</f>
        <v>5361.3126300627364</v>
      </c>
    </row>
    <row r="1413" spans="1:3" x14ac:dyDescent="0.25">
      <c r="A1413" s="1" t="s">
        <v>2</v>
      </c>
      <c r="B1413" s="49">
        <v>162623</v>
      </c>
      <c r="C1413" s="49">
        <f>INDEX('CalFire Financial Consequences'!$M$26:$P$26,INDEX($F$19:$F$34,MATCH(A1413,$E$19:$E$34,0)))</f>
        <v>1013.3938851009249</v>
      </c>
    </row>
    <row r="1414" spans="1:3" x14ac:dyDescent="0.25">
      <c r="A1414" s="1" t="s">
        <v>2</v>
      </c>
      <c r="B1414" s="49">
        <v>162824</v>
      </c>
      <c r="C1414" s="49">
        <f>INDEX('CalFire Financial Consequences'!$M$26:$P$26,INDEX($F$19:$F$34,MATCH(A1414,$E$19:$E$34,0)))</f>
        <v>1013.3938851009249</v>
      </c>
    </row>
    <row r="1415" spans="1:3" x14ac:dyDescent="0.25">
      <c r="A1415" s="1" t="s">
        <v>5</v>
      </c>
      <c r="B1415" s="49">
        <v>163032</v>
      </c>
      <c r="C1415" s="49">
        <f>INDEX('CalFire Financial Consequences'!$M$26:$P$26,INDEX($F$19:$F$34,MATCH(A1415,$E$19:$E$34,0)))</f>
        <v>1013.3938851009249</v>
      </c>
    </row>
    <row r="1416" spans="1:3" x14ac:dyDescent="0.25">
      <c r="A1416" s="1" t="s">
        <v>2</v>
      </c>
      <c r="B1416" s="49">
        <v>164896</v>
      </c>
      <c r="C1416" s="49">
        <f>INDEX('CalFire Financial Consequences'!$M$26:$P$26,INDEX($F$19:$F$34,MATCH(A1416,$E$19:$E$34,0)))</f>
        <v>1013.3938851009249</v>
      </c>
    </row>
    <row r="1417" spans="1:3" x14ac:dyDescent="0.25">
      <c r="A1417" s="1" t="s">
        <v>12</v>
      </c>
      <c r="B1417" s="49">
        <v>165109</v>
      </c>
      <c r="C1417" s="49">
        <f>INDEX('CalFire Financial Consequences'!$M$26:$P$26,INDEX($F$19:$F$34,MATCH(A1417,$E$19:$E$34,0)))</f>
        <v>1013.3938851009249</v>
      </c>
    </row>
    <row r="1418" spans="1:3" x14ac:dyDescent="0.25">
      <c r="A1418" s="1" t="s">
        <v>2</v>
      </c>
      <c r="B1418" s="49">
        <v>167151</v>
      </c>
      <c r="C1418" s="49">
        <f>INDEX('CalFire Financial Consequences'!$M$26:$P$26,INDEX($F$19:$F$34,MATCH(A1418,$E$19:$E$34,0)))</f>
        <v>1013.3938851009249</v>
      </c>
    </row>
    <row r="1419" spans="1:3" x14ac:dyDescent="0.25">
      <c r="A1419" s="1" t="s">
        <v>2</v>
      </c>
      <c r="B1419" s="49">
        <v>167326</v>
      </c>
      <c r="C1419" s="49">
        <f>INDEX('CalFire Financial Consequences'!$M$26:$P$26,INDEX($F$19:$F$34,MATCH(A1419,$E$19:$E$34,0)))</f>
        <v>1013.3938851009249</v>
      </c>
    </row>
    <row r="1420" spans="1:3" x14ac:dyDescent="0.25">
      <c r="A1420" s="1" t="s">
        <v>2</v>
      </c>
      <c r="B1420" s="49">
        <v>168540</v>
      </c>
      <c r="C1420" s="49">
        <f>INDEX('CalFire Financial Consequences'!$M$26:$P$26,INDEX($F$19:$F$34,MATCH(A1420,$E$19:$E$34,0)))</f>
        <v>1013.3938851009249</v>
      </c>
    </row>
    <row r="1421" spans="1:3" x14ac:dyDescent="0.25">
      <c r="A1421" s="1" t="s">
        <v>4</v>
      </c>
      <c r="B1421" s="49">
        <v>169899</v>
      </c>
      <c r="C1421" s="49">
        <f>INDEX('CalFire Financial Consequences'!$M$26:$P$26,INDEX($F$19:$F$34,MATCH(A1421,$E$19:$E$34,0)))</f>
        <v>5361.3126300627364</v>
      </c>
    </row>
    <row r="1422" spans="1:3" x14ac:dyDescent="0.25">
      <c r="A1422" s="1" t="s">
        <v>2</v>
      </c>
      <c r="B1422" s="49">
        <v>170596</v>
      </c>
      <c r="C1422" s="49">
        <f>INDEX('CalFire Financial Consequences'!$M$26:$P$26,INDEX($F$19:$F$34,MATCH(A1422,$E$19:$E$34,0)))</f>
        <v>1013.3938851009249</v>
      </c>
    </row>
    <row r="1423" spans="1:3" x14ac:dyDescent="0.25">
      <c r="A1423" s="1" t="s">
        <v>13</v>
      </c>
      <c r="B1423" s="49">
        <v>171603</v>
      </c>
      <c r="C1423" s="49">
        <f>INDEX('CalFire Financial Consequences'!$M$26:$P$26,INDEX($F$19:$F$34,MATCH(A1423,$E$19:$E$34,0)))</f>
        <v>5361.3126300627364</v>
      </c>
    </row>
    <row r="1424" spans="1:3" x14ac:dyDescent="0.25">
      <c r="A1424" s="1" t="s">
        <v>2</v>
      </c>
      <c r="B1424" s="49">
        <v>172672</v>
      </c>
      <c r="C1424" s="49">
        <f>INDEX('CalFire Financial Consequences'!$M$26:$P$26,INDEX($F$19:$F$34,MATCH(A1424,$E$19:$E$34,0)))</f>
        <v>1013.3938851009249</v>
      </c>
    </row>
    <row r="1425" spans="1:3" x14ac:dyDescent="0.25">
      <c r="A1425" s="1" t="s">
        <v>8</v>
      </c>
      <c r="B1425" s="49">
        <v>173663</v>
      </c>
      <c r="C1425" s="49">
        <f>INDEX('CalFire Financial Consequences'!$M$26:$P$26,INDEX($F$19:$F$34,MATCH(A1425,$E$19:$E$34,0)))</f>
        <v>1013.3938851009249</v>
      </c>
    </row>
    <row r="1426" spans="1:3" x14ac:dyDescent="0.25">
      <c r="A1426" s="1" t="s">
        <v>9</v>
      </c>
      <c r="B1426" s="49">
        <v>175132</v>
      </c>
      <c r="C1426" s="49">
        <f>INDEX('CalFire Financial Consequences'!$M$26:$P$26,INDEX($F$19:$F$34,MATCH(A1426,$E$19:$E$34,0)))</f>
        <v>1013.3938851009249</v>
      </c>
    </row>
    <row r="1427" spans="1:3" x14ac:dyDescent="0.25">
      <c r="A1427" s="1" t="s">
        <v>9</v>
      </c>
      <c r="B1427" s="49">
        <v>175821</v>
      </c>
      <c r="C1427" s="49">
        <f>INDEX('CalFire Financial Consequences'!$M$26:$P$26,INDEX($F$19:$F$34,MATCH(A1427,$E$19:$E$34,0)))</f>
        <v>1013.3938851009249</v>
      </c>
    </row>
    <row r="1428" spans="1:3" x14ac:dyDescent="0.25">
      <c r="A1428" s="1" t="s">
        <v>2</v>
      </c>
      <c r="B1428" s="49">
        <v>176351</v>
      </c>
      <c r="C1428" s="49">
        <f>INDEX('CalFire Financial Consequences'!$M$26:$P$26,INDEX($F$19:$F$34,MATCH(A1428,$E$19:$E$34,0)))</f>
        <v>1013.3938851009249</v>
      </c>
    </row>
    <row r="1429" spans="1:3" x14ac:dyDescent="0.25">
      <c r="A1429" s="1" t="s">
        <v>4</v>
      </c>
      <c r="B1429" s="49">
        <v>177834</v>
      </c>
      <c r="C1429" s="49">
        <f>INDEX('CalFire Financial Consequences'!$M$26:$P$26,INDEX($F$19:$F$34,MATCH(A1429,$E$19:$E$34,0)))</f>
        <v>5361.3126300627364</v>
      </c>
    </row>
    <row r="1430" spans="1:3" x14ac:dyDescent="0.25">
      <c r="A1430" s="1" t="s">
        <v>2</v>
      </c>
      <c r="B1430" s="49">
        <v>178276</v>
      </c>
      <c r="C1430" s="49">
        <f>INDEX('CalFire Financial Consequences'!$M$26:$P$26,INDEX($F$19:$F$34,MATCH(A1430,$E$19:$E$34,0)))</f>
        <v>1013.3938851009249</v>
      </c>
    </row>
    <row r="1431" spans="1:3" x14ac:dyDescent="0.25">
      <c r="A1431" s="1" t="s">
        <v>8</v>
      </c>
      <c r="B1431" s="49">
        <v>179342</v>
      </c>
      <c r="C1431" s="49">
        <f>INDEX('CalFire Financial Consequences'!$M$26:$P$26,INDEX($F$19:$F$34,MATCH(A1431,$E$19:$E$34,0)))</f>
        <v>1013.3938851009249</v>
      </c>
    </row>
    <row r="1432" spans="1:3" x14ac:dyDescent="0.25">
      <c r="A1432" s="1" t="s">
        <v>10</v>
      </c>
      <c r="B1432" s="49">
        <v>179862</v>
      </c>
      <c r="C1432" s="49">
        <f>INDEX('CalFire Financial Consequences'!$M$26:$P$26,INDEX($F$19:$F$34,MATCH(A1432,$E$19:$E$34,0)))</f>
        <v>1013.3938851009249</v>
      </c>
    </row>
    <row r="1433" spans="1:3" x14ac:dyDescent="0.25">
      <c r="A1433" s="1" t="s">
        <v>7</v>
      </c>
      <c r="B1433" s="49">
        <v>180310</v>
      </c>
      <c r="C1433" s="49">
        <f>INDEX('CalFire Financial Consequences'!$M$26:$P$26,INDEX($F$19:$F$34,MATCH(A1433,$E$19:$E$34,0)))</f>
        <v>42935.053623468732</v>
      </c>
    </row>
    <row r="1434" spans="1:3" x14ac:dyDescent="0.25">
      <c r="A1434" s="1" t="s">
        <v>2</v>
      </c>
      <c r="B1434" s="49">
        <v>180469</v>
      </c>
      <c r="C1434" s="49">
        <f>INDEX('CalFire Financial Consequences'!$M$26:$P$26,INDEX($F$19:$F$34,MATCH(A1434,$E$19:$E$34,0)))</f>
        <v>1013.3938851009249</v>
      </c>
    </row>
    <row r="1435" spans="1:3" x14ac:dyDescent="0.25">
      <c r="A1435" s="1" t="s">
        <v>2</v>
      </c>
      <c r="B1435" s="49">
        <v>181677</v>
      </c>
      <c r="C1435" s="49">
        <f>INDEX('CalFire Financial Consequences'!$M$26:$P$26,INDEX($F$19:$F$34,MATCH(A1435,$E$19:$E$34,0)))</f>
        <v>1013.3938851009249</v>
      </c>
    </row>
    <row r="1436" spans="1:3" x14ac:dyDescent="0.25">
      <c r="A1436" s="1" t="s">
        <v>2</v>
      </c>
      <c r="B1436" s="49">
        <v>181992</v>
      </c>
      <c r="C1436" s="49">
        <f>INDEX('CalFire Financial Consequences'!$M$26:$P$26,INDEX($F$19:$F$34,MATCH(A1436,$E$19:$E$34,0)))</f>
        <v>1013.3938851009249</v>
      </c>
    </row>
    <row r="1437" spans="1:3" x14ac:dyDescent="0.25">
      <c r="A1437" s="1" t="s">
        <v>2</v>
      </c>
      <c r="B1437" s="49">
        <v>183629</v>
      </c>
      <c r="C1437" s="49">
        <f>INDEX('CalFire Financial Consequences'!$M$26:$P$26,INDEX($F$19:$F$34,MATCH(A1437,$E$19:$E$34,0)))</f>
        <v>1013.3938851009249</v>
      </c>
    </row>
    <row r="1438" spans="1:3" x14ac:dyDescent="0.25">
      <c r="A1438" s="1" t="s">
        <v>4</v>
      </c>
      <c r="B1438" s="49">
        <v>184228</v>
      </c>
      <c r="C1438" s="49">
        <f>INDEX('CalFire Financial Consequences'!$M$26:$P$26,INDEX($F$19:$F$34,MATCH(A1438,$E$19:$E$34,0)))</f>
        <v>5361.3126300627364</v>
      </c>
    </row>
    <row r="1439" spans="1:3" x14ac:dyDescent="0.25">
      <c r="A1439" s="1" t="s">
        <v>2</v>
      </c>
      <c r="B1439" s="49">
        <v>184712</v>
      </c>
      <c r="C1439" s="49">
        <f>INDEX('CalFire Financial Consequences'!$M$26:$P$26,INDEX($F$19:$F$34,MATCH(A1439,$E$19:$E$34,0)))</f>
        <v>1013.3938851009249</v>
      </c>
    </row>
    <row r="1440" spans="1:3" x14ac:dyDescent="0.25">
      <c r="A1440" s="1" t="s">
        <v>8</v>
      </c>
      <c r="B1440" s="49">
        <v>188488</v>
      </c>
      <c r="C1440" s="49">
        <f>INDEX('CalFire Financial Consequences'!$M$26:$P$26,INDEX($F$19:$F$34,MATCH(A1440,$E$19:$E$34,0)))</f>
        <v>1013.3938851009249</v>
      </c>
    </row>
    <row r="1441" spans="1:3" x14ac:dyDescent="0.25">
      <c r="A1441" s="1" t="s">
        <v>13</v>
      </c>
      <c r="B1441" s="49">
        <v>196168</v>
      </c>
      <c r="C1441" s="49">
        <f>INDEX('CalFire Financial Consequences'!$M$26:$P$26,INDEX($F$19:$F$34,MATCH(A1441,$E$19:$E$34,0)))</f>
        <v>5361.3126300627364</v>
      </c>
    </row>
    <row r="1442" spans="1:3" x14ac:dyDescent="0.25">
      <c r="A1442" s="1" t="s">
        <v>2</v>
      </c>
      <c r="B1442" s="49">
        <v>196854</v>
      </c>
      <c r="C1442" s="49">
        <f>INDEX('CalFire Financial Consequences'!$M$26:$P$26,INDEX($F$19:$F$34,MATCH(A1442,$E$19:$E$34,0)))</f>
        <v>1013.3938851009249</v>
      </c>
    </row>
    <row r="1443" spans="1:3" x14ac:dyDescent="0.25">
      <c r="A1443" s="1" t="s">
        <v>2</v>
      </c>
      <c r="B1443" s="49">
        <v>197397</v>
      </c>
      <c r="C1443" s="49">
        <f>INDEX('CalFire Financial Consequences'!$M$26:$P$26,INDEX($F$19:$F$34,MATCH(A1443,$E$19:$E$34,0)))</f>
        <v>1013.3938851009249</v>
      </c>
    </row>
    <row r="1444" spans="1:3" x14ac:dyDescent="0.25">
      <c r="A1444" s="1" t="s">
        <v>9</v>
      </c>
      <c r="B1444" s="49">
        <v>198802</v>
      </c>
      <c r="C1444" s="49">
        <f>INDEX('CalFire Financial Consequences'!$M$26:$P$26,INDEX($F$19:$F$34,MATCH(A1444,$E$19:$E$34,0)))</f>
        <v>1013.3938851009249</v>
      </c>
    </row>
    <row r="1445" spans="1:3" x14ac:dyDescent="0.25">
      <c r="A1445" s="1" t="s">
        <v>8</v>
      </c>
      <c r="B1445" s="49">
        <v>199082</v>
      </c>
      <c r="C1445" s="49">
        <f>INDEX('CalFire Financial Consequences'!$M$26:$P$26,INDEX($F$19:$F$34,MATCH(A1445,$E$19:$E$34,0)))</f>
        <v>1013.3938851009249</v>
      </c>
    </row>
    <row r="1446" spans="1:3" x14ac:dyDescent="0.25">
      <c r="A1446" s="1" t="s">
        <v>4</v>
      </c>
      <c r="B1446" s="49">
        <v>199327</v>
      </c>
      <c r="C1446" s="49">
        <f>INDEX('CalFire Financial Consequences'!$M$26:$P$26,INDEX($F$19:$F$34,MATCH(A1446,$E$19:$E$34,0)))</f>
        <v>5361.3126300627364</v>
      </c>
    </row>
    <row r="1447" spans="1:3" x14ac:dyDescent="0.25">
      <c r="A1447" s="1" t="s">
        <v>2</v>
      </c>
      <c r="B1447" s="49">
        <v>201996</v>
      </c>
      <c r="C1447" s="49">
        <f>INDEX('CalFire Financial Consequences'!$M$26:$P$26,INDEX($F$19:$F$34,MATCH(A1447,$E$19:$E$34,0)))</f>
        <v>1013.3938851009249</v>
      </c>
    </row>
    <row r="1448" spans="1:3" x14ac:dyDescent="0.25">
      <c r="A1448" s="1" t="s">
        <v>3</v>
      </c>
      <c r="B1448" s="49">
        <v>202827</v>
      </c>
      <c r="C1448" s="49">
        <f>INDEX('CalFire Financial Consequences'!$M$26:$P$26,INDEX($F$19:$F$34,MATCH(A1448,$E$19:$E$34,0)))</f>
        <v>1013.3938851009249</v>
      </c>
    </row>
    <row r="1449" spans="1:3" x14ac:dyDescent="0.25">
      <c r="A1449" s="1" t="s">
        <v>3</v>
      </c>
      <c r="B1449" s="49">
        <v>205393</v>
      </c>
      <c r="C1449" s="49">
        <f>INDEX('CalFire Financial Consequences'!$M$26:$P$26,INDEX($F$19:$F$34,MATCH(A1449,$E$19:$E$34,0)))</f>
        <v>1013.3938851009249</v>
      </c>
    </row>
    <row r="1450" spans="1:3" x14ac:dyDescent="0.25">
      <c r="A1450" s="1" t="s">
        <v>2</v>
      </c>
      <c r="B1450" s="49">
        <v>207049</v>
      </c>
      <c r="C1450" s="49">
        <f>INDEX('CalFire Financial Consequences'!$M$26:$P$26,INDEX($F$19:$F$34,MATCH(A1450,$E$19:$E$34,0)))</f>
        <v>1013.3938851009249</v>
      </c>
    </row>
    <row r="1451" spans="1:3" x14ac:dyDescent="0.25">
      <c r="A1451" s="1" t="s">
        <v>2</v>
      </c>
      <c r="B1451" s="49">
        <v>208224</v>
      </c>
      <c r="C1451" s="49">
        <f>INDEX('CalFire Financial Consequences'!$M$26:$P$26,INDEX($F$19:$F$34,MATCH(A1451,$E$19:$E$34,0)))</f>
        <v>1013.3938851009249</v>
      </c>
    </row>
    <row r="1452" spans="1:3" x14ac:dyDescent="0.25">
      <c r="A1452" s="1" t="s">
        <v>2</v>
      </c>
      <c r="B1452" s="49">
        <v>210493</v>
      </c>
      <c r="C1452" s="49">
        <f>INDEX('CalFire Financial Consequences'!$M$26:$P$26,INDEX($F$19:$F$34,MATCH(A1452,$E$19:$E$34,0)))</f>
        <v>1013.3938851009249</v>
      </c>
    </row>
    <row r="1453" spans="1:3" x14ac:dyDescent="0.25">
      <c r="A1453" s="1" t="s">
        <v>4</v>
      </c>
      <c r="B1453" s="49">
        <v>210734</v>
      </c>
      <c r="C1453" s="49">
        <f>INDEX('CalFire Financial Consequences'!$M$26:$P$26,INDEX($F$19:$F$34,MATCH(A1453,$E$19:$E$34,0)))</f>
        <v>5361.3126300627364</v>
      </c>
    </row>
    <row r="1454" spans="1:3" x14ac:dyDescent="0.25">
      <c r="A1454" s="1" t="s">
        <v>4</v>
      </c>
      <c r="B1454" s="49">
        <v>211970</v>
      </c>
      <c r="C1454" s="49">
        <f>INDEX('CalFire Financial Consequences'!$M$26:$P$26,INDEX($F$19:$F$34,MATCH(A1454,$E$19:$E$34,0)))</f>
        <v>5361.3126300627364</v>
      </c>
    </row>
    <row r="1455" spans="1:3" x14ac:dyDescent="0.25">
      <c r="A1455" s="1" t="s">
        <v>2</v>
      </c>
      <c r="B1455" s="49">
        <v>212547</v>
      </c>
      <c r="C1455" s="49">
        <f>INDEX('CalFire Financial Consequences'!$M$26:$P$26,INDEX($F$19:$F$34,MATCH(A1455,$E$19:$E$34,0)))</f>
        <v>1013.3938851009249</v>
      </c>
    </row>
    <row r="1456" spans="1:3" x14ac:dyDescent="0.25">
      <c r="A1456" s="1" t="s">
        <v>2</v>
      </c>
      <c r="B1456" s="49">
        <v>213622</v>
      </c>
      <c r="C1456" s="49">
        <f>INDEX('CalFire Financial Consequences'!$M$26:$P$26,INDEX($F$19:$F$34,MATCH(A1456,$E$19:$E$34,0)))</f>
        <v>1013.3938851009249</v>
      </c>
    </row>
    <row r="1457" spans="1:3" x14ac:dyDescent="0.25">
      <c r="A1457" s="1" t="s">
        <v>4</v>
      </c>
      <c r="B1457" s="49">
        <v>214974</v>
      </c>
      <c r="C1457" s="49">
        <f>INDEX('CalFire Financial Consequences'!$M$26:$P$26,INDEX($F$19:$F$34,MATCH(A1457,$E$19:$E$34,0)))</f>
        <v>5361.3126300627364</v>
      </c>
    </row>
    <row r="1458" spans="1:3" x14ac:dyDescent="0.25">
      <c r="A1458" s="1" t="s">
        <v>3</v>
      </c>
      <c r="B1458" s="49">
        <v>219629</v>
      </c>
      <c r="C1458" s="49">
        <f>INDEX('CalFire Financial Consequences'!$M$26:$P$26,INDEX($F$19:$F$34,MATCH(A1458,$E$19:$E$34,0)))</f>
        <v>1013.3938851009249</v>
      </c>
    </row>
    <row r="1459" spans="1:3" x14ac:dyDescent="0.25">
      <c r="A1459" s="1" t="s">
        <v>2</v>
      </c>
      <c r="B1459" s="49">
        <v>219653</v>
      </c>
      <c r="C1459" s="49">
        <f>INDEX('CalFire Financial Consequences'!$M$26:$P$26,INDEX($F$19:$F$34,MATCH(A1459,$E$19:$E$34,0)))</f>
        <v>1013.3938851009249</v>
      </c>
    </row>
    <row r="1460" spans="1:3" x14ac:dyDescent="0.25">
      <c r="A1460" s="1" t="s">
        <v>7</v>
      </c>
      <c r="B1460" s="49">
        <v>219903</v>
      </c>
      <c r="C1460" s="49">
        <f>INDEX('CalFire Financial Consequences'!$M$26:$P$26,INDEX($F$19:$F$34,MATCH(A1460,$E$19:$E$34,0)))</f>
        <v>42935.053623468732</v>
      </c>
    </row>
    <row r="1461" spans="1:3" x14ac:dyDescent="0.25">
      <c r="A1461" s="1" t="s">
        <v>2</v>
      </c>
      <c r="B1461" s="49">
        <v>224444</v>
      </c>
      <c r="C1461" s="49">
        <f>INDEX('CalFire Financial Consequences'!$M$26:$P$26,INDEX($F$19:$F$34,MATCH(A1461,$E$19:$E$34,0)))</f>
        <v>1013.3938851009249</v>
      </c>
    </row>
    <row r="1462" spans="1:3" x14ac:dyDescent="0.25">
      <c r="A1462" s="1" t="s">
        <v>2</v>
      </c>
      <c r="B1462" s="49">
        <v>224572</v>
      </c>
      <c r="C1462" s="49">
        <f>INDEX('CalFire Financial Consequences'!$M$26:$P$26,INDEX($F$19:$F$34,MATCH(A1462,$E$19:$E$34,0)))</f>
        <v>1013.3938851009249</v>
      </c>
    </row>
    <row r="1463" spans="1:3" x14ac:dyDescent="0.25">
      <c r="A1463" s="1" t="s">
        <v>9</v>
      </c>
      <c r="B1463" s="49">
        <v>226925</v>
      </c>
      <c r="C1463" s="49">
        <f>INDEX('CalFire Financial Consequences'!$M$26:$P$26,INDEX($F$19:$F$34,MATCH(A1463,$E$19:$E$34,0)))</f>
        <v>1013.3938851009249</v>
      </c>
    </row>
    <row r="1464" spans="1:3" x14ac:dyDescent="0.25">
      <c r="A1464" s="1" t="s">
        <v>4</v>
      </c>
      <c r="B1464" s="49">
        <v>227252</v>
      </c>
      <c r="C1464" s="49">
        <f>INDEX('CalFire Financial Consequences'!$M$26:$P$26,INDEX($F$19:$F$34,MATCH(A1464,$E$19:$E$34,0)))</f>
        <v>5361.3126300627364</v>
      </c>
    </row>
    <row r="1465" spans="1:3" x14ac:dyDescent="0.25">
      <c r="A1465" s="1" t="s">
        <v>5</v>
      </c>
      <c r="B1465" s="49">
        <v>231394</v>
      </c>
      <c r="C1465" s="49">
        <f>INDEX('CalFire Financial Consequences'!$M$26:$P$26,INDEX($F$19:$F$34,MATCH(A1465,$E$19:$E$34,0)))</f>
        <v>1013.3938851009249</v>
      </c>
    </row>
    <row r="1466" spans="1:3" x14ac:dyDescent="0.25">
      <c r="A1466" s="1" t="s">
        <v>6</v>
      </c>
      <c r="B1466" s="49">
        <v>231441</v>
      </c>
      <c r="C1466" s="49">
        <f>INDEX('CalFire Financial Consequences'!$M$26:$P$26,INDEX($F$19:$F$34,MATCH(A1466,$E$19:$E$34,0)))</f>
        <v>27732.611609173346</v>
      </c>
    </row>
    <row r="1467" spans="1:3" x14ac:dyDescent="0.25">
      <c r="A1467" s="1" t="s">
        <v>8</v>
      </c>
      <c r="B1467" s="49">
        <v>231467</v>
      </c>
      <c r="C1467" s="49">
        <f>INDEX('CalFire Financial Consequences'!$M$26:$P$26,INDEX($F$19:$F$34,MATCH(A1467,$E$19:$E$34,0)))</f>
        <v>1013.3938851009249</v>
      </c>
    </row>
    <row r="1468" spans="1:3" x14ac:dyDescent="0.25">
      <c r="A1468" s="1" t="s">
        <v>2</v>
      </c>
      <c r="B1468" s="49">
        <v>232368</v>
      </c>
      <c r="C1468" s="49">
        <f>INDEX('CalFire Financial Consequences'!$M$26:$P$26,INDEX($F$19:$F$34,MATCH(A1468,$E$19:$E$34,0)))</f>
        <v>1013.3938851009249</v>
      </c>
    </row>
    <row r="1469" spans="1:3" x14ac:dyDescent="0.25">
      <c r="A1469" s="1" t="s">
        <v>2</v>
      </c>
      <c r="B1469" s="49">
        <v>232770</v>
      </c>
      <c r="C1469" s="49">
        <f>INDEX('CalFire Financial Consequences'!$M$26:$P$26,INDEX($F$19:$F$34,MATCH(A1469,$E$19:$E$34,0)))</f>
        <v>1013.3938851009249</v>
      </c>
    </row>
    <row r="1470" spans="1:3" x14ac:dyDescent="0.25">
      <c r="A1470" s="1" t="s">
        <v>10</v>
      </c>
      <c r="B1470" s="49">
        <v>233244</v>
      </c>
      <c r="C1470" s="49">
        <f>INDEX('CalFire Financial Consequences'!$M$26:$P$26,INDEX($F$19:$F$34,MATCH(A1470,$E$19:$E$34,0)))</f>
        <v>1013.3938851009249</v>
      </c>
    </row>
    <row r="1471" spans="1:3" x14ac:dyDescent="0.25">
      <c r="A1471" s="1" t="s">
        <v>2</v>
      </c>
      <c r="B1471" s="49">
        <v>235299</v>
      </c>
      <c r="C1471" s="49">
        <f>INDEX('CalFire Financial Consequences'!$M$26:$P$26,INDEX($F$19:$F$34,MATCH(A1471,$E$19:$E$34,0)))</f>
        <v>1013.3938851009249</v>
      </c>
    </row>
    <row r="1472" spans="1:3" x14ac:dyDescent="0.25">
      <c r="A1472" s="1" t="s">
        <v>2</v>
      </c>
      <c r="B1472" s="49">
        <v>237000</v>
      </c>
      <c r="C1472" s="49">
        <f>INDEX('CalFire Financial Consequences'!$M$26:$P$26,INDEX($F$19:$F$34,MATCH(A1472,$E$19:$E$34,0)))</f>
        <v>1013.3938851009249</v>
      </c>
    </row>
    <row r="1473" spans="1:3" x14ac:dyDescent="0.25">
      <c r="A1473" s="1" t="s">
        <v>2</v>
      </c>
      <c r="B1473" s="49">
        <v>239227</v>
      </c>
      <c r="C1473" s="49">
        <f>INDEX('CalFire Financial Consequences'!$M$26:$P$26,INDEX($F$19:$F$34,MATCH(A1473,$E$19:$E$34,0)))</f>
        <v>1013.3938851009249</v>
      </c>
    </row>
    <row r="1474" spans="1:3" x14ac:dyDescent="0.25">
      <c r="A1474" s="1" t="s">
        <v>9</v>
      </c>
      <c r="B1474" s="49">
        <v>240914</v>
      </c>
      <c r="C1474" s="49">
        <f>INDEX('CalFire Financial Consequences'!$M$26:$P$26,INDEX($F$19:$F$34,MATCH(A1474,$E$19:$E$34,0)))</f>
        <v>1013.3938851009249</v>
      </c>
    </row>
    <row r="1475" spans="1:3" x14ac:dyDescent="0.25">
      <c r="A1475" s="1" t="s">
        <v>9</v>
      </c>
      <c r="B1475" s="49">
        <v>246896</v>
      </c>
      <c r="C1475" s="49">
        <f>INDEX('CalFire Financial Consequences'!$M$26:$P$26,INDEX($F$19:$F$34,MATCH(A1475,$E$19:$E$34,0)))</f>
        <v>1013.3938851009249</v>
      </c>
    </row>
    <row r="1476" spans="1:3" x14ac:dyDescent="0.25">
      <c r="A1476" s="1" t="s">
        <v>2</v>
      </c>
      <c r="B1476" s="49">
        <v>249298</v>
      </c>
      <c r="C1476" s="49">
        <f>INDEX('CalFire Financial Consequences'!$M$26:$P$26,INDEX($F$19:$F$34,MATCH(A1476,$E$19:$E$34,0)))</f>
        <v>1013.3938851009249</v>
      </c>
    </row>
    <row r="1477" spans="1:3" x14ac:dyDescent="0.25">
      <c r="A1477" s="1" t="s">
        <v>10</v>
      </c>
      <c r="B1477" s="49">
        <v>252750</v>
      </c>
      <c r="C1477" s="49">
        <f>INDEX('CalFire Financial Consequences'!$M$26:$P$26,INDEX($F$19:$F$34,MATCH(A1477,$E$19:$E$34,0)))</f>
        <v>1013.3938851009249</v>
      </c>
    </row>
    <row r="1478" spans="1:3" x14ac:dyDescent="0.25">
      <c r="A1478" s="1" t="s">
        <v>9</v>
      </c>
      <c r="B1478" s="49">
        <v>255784</v>
      </c>
      <c r="C1478" s="49">
        <f>INDEX('CalFire Financial Consequences'!$M$26:$P$26,INDEX($F$19:$F$34,MATCH(A1478,$E$19:$E$34,0)))</f>
        <v>1013.3938851009249</v>
      </c>
    </row>
    <row r="1479" spans="1:3" x14ac:dyDescent="0.25">
      <c r="A1479" s="1" t="s">
        <v>10</v>
      </c>
      <c r="B1479" s="49">
        <v>259562</v>
      </c>
      <c r="C1479" s="49">
        <f>INDEX('CalFire Financial Consequences'!$M$26:$P$26,INDEX($F$19:$F$34,MATCH(A1479,$E$19:$E$34,0)))</f>
        <v>1013.3938851009249</v>
      </c>
    </row>
    <row r="1480" spans="1:3" x14ac:dyDescent="0.25">
      <c r="A1480" s="1" t="s">
        <v>9</v>
      </c>
      <c r="B1480" s="49">
        <v>265214</v>
      </c>
      <c r="C1480" s="49">
        <f>INDEX('CalFire Financial Consequences'!$M$26:$P$26,INDEX($F$19:$F$34,MATCH(A1480,$E$19:$E$34,0)))</f>
        <v>1013.3938851009249</v>
      </c>
    </row>
    <row r="1481" spans="1:3" x14ac:dyDescent="0.25">
      <c r="A1481" s="1" t="s">
        <v>2</v>
      </c>
      <c r="B1481" s="49">
        <v>265566</v>
      </c>
      <c r="C1481" s="49">
        <f>INDEX('CalFire Financial Consequences'!$M$26:$P$26,INDEX($F$19:$F$34,MATCH(A1481,$E$19:$E$34,0)))</f>
        <v>1013.3938851009249</v>
      </c>
    </row>
    <row r="1482" spans="1:3" x14ac:dyDescent="0.25">
      <c r="A1482" s="1" t="s">
        <v>2</v>
      </c>
      <c r="B1482" s="49">
        <v>272919</v>
      </c>
      <c r="C1482" s="49">
        <f>INDEX('CalFire Financial Consequences'!$M$26:$P$26,INDEX($F$19:$F$34,MATCH(A1482,$E$19:$E$34,0)))</f>
        <v>1013.3938851009249</v>
      </c>
    </row>
    <row r="1483" spans="1:3" x14ac:dyDescent="0.25">
      <c r="A1483" s="1" t="s">
        <v>3</v>
      </c>
      <c r="B1483" s="49">
        <v>273183</v>
      </c>
      <c r="C1483" s="49">
        <f>INDEX('CalFire Financial Consequences'!$M$26:$P$26,INDEX($F$19:$F$34,MATCH(A1483,$E$19:$E$34,0)))</f>
        <v>1013.3938851009249</v>
      </c>
    </row>
    <row r="1484" spans="1:3" x14ac:dyDescent="0.25">
      <c r="A1484" s="1" t="s">
        <v>12</v>
      </c>
      <c r="B1484" s="49">
        <v>280173</v>
      </c>
      <c r="C1484" s="49">
        <f>INDEX('CalFire Financial Consequences'!$M$26:$P$26,INDEX($F$19:$F$34,MATCH(A1484,$E$19:$E$34,0)))</f>
        <v>1013.3938851009249</v>
      </c>
    </row>
    <row r="1485" spans="1:3" x14ac:dyDescent="0.25">
      <c r="A1485" s="1" t="s">
        <v>2</v>
      </c>
      <c r="B1485" s="49">
        <v>280778</v>
      </c>
      <c r="C1485" s="49">
        <f>INDEX('CalFire Financial Consequences'!$M$26:$P$26,INDEX($F$19:$F$34,MATCH(A1485,$E$19:$E$34,0)))</f>
        <v>1013.3938851009249</v>
      </c>
    </row>
    <row r="1486" spans="1:3" x14ac:dyDescent="0.25">
      <c r="A1486" s="1" t="s">
        <v>10</v>
      </c>
      <c r="B1486" s="49">
        <v>281002</v>
      </c>
      <c r="C1486" s="49">
        <f>INDEX('CalFire Financial Consequences'!$M$26:$P$26,INDEX($F$19:$F$34,MATCH(A1486,$E$19:$E$34,0)))</f>
        <v>1013.3938851009249</v>
      </c>
    </row>
    <row r="1487" spans="1:3" x14ac:dyDescent="0.25">
      <c r="A1487" s="1" t="s">
        <v>8</v>
      </c>
      <c r="B1487" s="49">
        <v>281055</v>
      </c>
      <c r="C1487" s="49">
        <f>INDEX('CalFire Financial Consequences'!$M$26:$P$26,INDEX($F$19:$F$34,MATCH(A1487,$E$19:$E$34,0)))</f>
        <v>1013.3938851009249</v>
      </c>
    </row>
    <row r="1488" spans="1:3" x14ac:dyDescent="0.25">
      <c r="A1488" s="1" t="s">
        <v>8</v>
      </c>
      <c r="B1488" s="49">
        <v>282305</v>
      </c>
      <c r="C1488" s="49">
        <f>INDEX('CalFire Financial Consequences'!$M$26:$P$26,INDEX($F$19:$F$34,MATCH(A1488,$E$19:$E$34,0)))</f>
        <v>1013.3938851009249</v>
      </c>
    </row>
    <row r="1489" spans="1:3" x14ac:dyDescent="0.25">
      <c r="A1489" s="1" t="s">
        <v>10</v>
      </c>
      <c r="B1489" s="49">
        <v>284004</v>
      </c>
      <c r="C1489" s="49">
        <f>INDEX('CalFire Financial Consequences'!$M$26:$P$26,INDEX($F$19:$F$34,MATCH(A1489,$E$19:$E$34,0)))</f>
        <v>1013.3938851009249</v>
      </c>
    </row>
    <row r="1490" spans="1:3" x14ac:dyDescent="0.25">
      <c r="A1490" s="1" t="s">
        <v>12</v>
      </c>
      <c r="B1490" s="49">
        <v>288442</v>
      </c>
      <c r="C1490" s="49">
        <f>INDEX('CalFire Financial Consequences'!$M$26:$P$26,INDEX($F$19:$F$34,MATCH(A1490,$E$19:$E$34,0)))</f>
        <v>1013.3938851009249</v>
      </c>
    </row>
    <row r="1491" spans="1:3" x14ac:dyDescent="0.25">
      <c r="A1491" s="1" t="s">
        <v>2</v>
      </c>
      <c r="B1491" s="49">
        <v>289611</v>
      </c>
      <c r="C1491" s="49">
        <f>INDEX('CalFire Financial Consequences'!$M$26:$P$26,INDEX($F$19:$F$34,MATCH(A1491,$E$19:$E$34,0)))</f>
        <v>1013.3938851009249</v>
      </c>
    </row>
    <row r="1492" spans="1:3" x14ac:dyDescent="0.25">
      <c r="A1492" s="1" t="s">
        <v>2</v>
      </c>
      <c r="B1492" s="49">
        <v>295146</v>
      </c>
      <c r="C1492" s="49">
        <f>INDEX('CalFire Financial Consequences'!$M$26:$P$26,INDEX($F$19:$F$34,MATCH(A1492,$E$19:$E$34,0)))</f>
        <v>1013.3938851009249</v>
      </c>
    </row>
    <row r="1493" spans="1:3" x14ac:dyDescent="0.25">
      <c r="A1493" s="1" t="s">
        <v>8</v>
      </c>
      <c r="B1493" s="49">
        <v>299100</v>
      </c>
      <c r="C1493" s="49">
        <f>INDEX('CalFire Financial Consequences'!$M$26:$P$26,INDEX($F$19:$F$34,MATCH(A1493,$E$19:$E$34,0)))</f>
        <v>1013.3938851009249</v>
      </c>
    </row>
    <row r="1494" spans="1:3" x14ac:dyDescent="0.25">
      <c r="A1494" s="1" t="s">
        <v>4</v>
      </c>
      <c r="B1494" s="49">
        <v>299489</v>
      </c>
      <c r="C1494" s="49">
        <f>INDEX('CalFire Financial Consequences'!$M$26:$P$26,INDEX($F$19:$F$34,MATCH(A1494,$E$19:$E$34,0)))</f>
        <v>5361.3126300627364</v>
      </c>
    </row>
    <row r="1495" spans="1:3" x14ac:dyDescent="0.25">
      <c r="A1495" s="1" t="s">
        <v>9</v>
      </c>
      <c r="B1495" s="49">
        <v>300753</v>
      </c>
      <c r="C1495" s="49">
        <f>INDEX('CalFire Financial Consequences'!$M$26:$P$26,INDEX($F$19:$F$34,MATCH(A1495,$E$19:$E$34,0)))</f>
        <v>1013.3938851009249</v>
      </c>
    </row>
    <row r="1496" spans="1:3" x14ac:dyDescent="0.25">
      <c r="A1496" s="1" t="s">
        <v>2</v>
      </c>
      <c r="B1496" s="49">
        <v>302559</v>
      </c>
      <c r="C1496" s="49">
        <f>INDEX('CalFire Financial Consequences'!$M$26:$P$26,INDEX($F$19:$F$34,MATCH(A1496,$E$19:$E$34,0)))</f>
        <v>1013.3938851009249</v>
      </c>
    </row>
    <row r="1497" spans="1:3" x14ac:dyDescent="0.25">
      <c r="A1497" s="1" t="s">
        <v>4</v>
      </c>
      <c r="B1497" s="49">
        <v>305236</v>
      </c>
      <c r="C1497" s="49">
        <f>INDEX('CalFire Financial Consequences'!$M$26:$P$26,INDEX($F$19:$F$34,MATCH(A1497,$E$19:$E$34,0)))</f>
        <v>5361.3126300627364</v>
      </c>
    </row>
    <row r="1498" spans="1:3" x14ac:dyDescent="0.25">
      <c r="A1498" s="1" t="s">
        <v>10</v>
      </c>
      <c r="B1498" s="49">
        <v>306900</v>
      </c>
      <c r="C1498" s="49">
        <f>INDEX('CalFire Financial Consequences'!$M$26:$P$26,INDEX($F$19:$F$34,MATCH(A1498,$E$19:$E$34,0)))</f>
        <v>1013.3938851009249</v>
      </c>
    </row>
    <row r="1499" spans="1:3" x14ac:dyDescent="0.25">
      <c r="A1499" s="1" t="s">
        <v>2</v>
      </c>
      <c r="B1499" s="49">
        <v>307901</v>
      </c>
      <c r="C1499" s="49">
        <f>INDEX('CalFire Financial Consequences'!$M$26:$P$26,INDEX($F$19:$F$34,MATCH(A1499,$E$19:$E$34,0)))</f>
        <v>1013.3938851009249</v>
      </c>
    </row>
    <row r="1500" spans="1:3" x14ac:dyDescent="0.25">
      <c r="A1500" s="1" t="s">
        <v>4</v>
      </c>
      <c r="B1500" s="49">
        <v>312909</v>
      </c>
      <c r="C1500" s="49">
        <f>INDEX('CalFire Financial Consequences'!$M$26:$P$26,INDEX($F$19:$F$34,MATCH(A1500,$E$19:$E$34,0)))</f>
        <v>5361.3126300627364</v>
      </c>
    </row>
    <row r="1501" spans="1:3" x14ac:dyDescent="0.25">
      <c r="A1501" s="1" t="s">
        <v>6</v>
      </c>
      <c r="B1501" s="49">
        <v>314427</v>
      </c>
      <c r="C1501" s="49">
        <f>INDEX('CalFire Financial Consequences'!$M$26:$P$26,INDEX($F$19:$F$34,MATCH(A1501,$E$19:$E$34,0)))</f>
        <v>27732.611609173346</v>
      </c>
    </row>
    <row r="1502" spans="1:3" x14ac:dyDescent="0.25">
      <c r="A1502" s="1" t="s">
        <v>2</v>
      </c>
      <c r="B1502" s="49">
        <v>314565</v>
      </c>
      <c r="C1502" s="49">
        <f>INDEX('CalFire Financial Consequences'!$M$26:$P$26,INDEX($F$19:$F$34,MATCH(A1502,$E$19:$E$34,0)))</f>
        <v>1013.3938851009249</v>
      </c>
    </row>
    <row r="1503" spans="1:3" x14ac:dyDescent="0.25">
      <c r="A1503" s="1" t="s">
        <v>12</v>
      </c>
      <c r="B1503" s="49">
        <v>331737</v>
      </c>
      <c r="C1503" s="49">
        <f>INDEX('CalFire Financial Consequences'!$M$26:$P$26,INDEX($F$19:$F$34,MATCH(A1503,$E$19:$E$34,0)))</f>
        <v>1013.3938851009249</v>
      </c>
    </row>
    <row r="1504" spans="1:3" x14ac:dyDescent="0.25">
      <c r="A1504" s="1" t="s">
        <v>9</v>
      </c>
      <c r="B1504" s="49">
        <v>333725</v>
      </c>
      <c r="C1504" s="49">
        <f>INDEX('CalFire Financial Consequences'!$M$26:$P$26,INDEX($F$19:$F$34,MATCH(A1504,$E$19:$E$34,0)))</f>
        <v>1013.3938851009249</v>
      </c>
    </row>
    <row r="1505" spans="1:3" x14ac:dyDescent="0.25">
      <c r="A1505" s="1" t="s">
        <v>5</v>
      </c>
      <c r="B1505" s="49">
        <v>334100</v>
      </c>
      <c r="C1505" s="49">
        <f>INDEX('CalFire Financial Consequences'!$M$26:$P$26,INDEX($F$19:$F$34,MATCH(A1505,$E$19:$E$34,0)))</f>
        <v>1013.3938851009249</v>
      </c>
    </row>
    <row r="1506" spans="1:3" x14ac:dyDescent="0.25">
      <c r="A1506" s="1" t="s">
        <v>4</v>
      </c>
      <c r="B1506" s="49">
        <v>337188</v>
      </c>
      <c r="C1506" s="49">
        <f>INDEX('CalFire Financial Consequences'!$M$26:$P$26,INDEX($F$19:$F$34,MATCH(A1506,$E$19:$E$34,0)))</f>
        <v>5361.3126300627364</v>
      </c>
    </row>
    <row r="1507" spans="1:3" x14ac:dyDescent="0.25">
      <c r="A1507" s="1" t="s">
        <v>8</v>
      </c>
      <c r="B1507" s="49">
        <v>339550</v>
      </c>
      <c r="C1507" s="49">
        <f>INDEX('CalFire Financial Consequences'!$M$26:$P$26,INDEX($F$19:$F$34,MATCH(A1507,$E$19:$E$34,0)))</f>
        <v>1013.3938851009249</v>
      </c>
    </row>
    <row r="1508" spans="1:3" x14ac:dyDescent="0.25">
      <c r="A1508" s="1" t="s">
        <v>12</v>
      </c>
      <c r="B1508" s="49">
        <v>355765</v>
      </c>
      <c r="C1508" s="49">
        <f>INDEX('CalFire Financial Consequences'!$M$26:$P$26,INDEX($F$19:$F$34,MATCH(A1508,$E$19:$E$34,0)))</f>
        <v>1013.3938851009249</v>
      </c>
    </row>
    <row r="1509" spans="1:3" x14ac:dyDescent="0.25">
      <c r="A1509" s="1" t="s">
        <v>3</v>
      </c>
      <c r="B1509" s="49">
        <v>360531</v>
      </c>
      <c r="C1509" s="49">
        <f>INDEX('CalFire Financial Consequences'!$M$26:$P$26,INDEX($F$19:$F$34,MATCH(A1509,$E$19:$E$34,0)))</f>
        <v>1013.3938851009249</v>
      </c>
    </row>
    <row r="1510" spans="1:3" x14ac:dyDescent="0.25">
      <c r="A1510" s="1" t="s">
        <v>9</v>
      </c>
      <c r="B1510" s="49">
        <v>361520</v>
      </c>
      <c r="C1510" s="49">
        <f>INDEX('CalFire Financial Consequences'!$M$26:$P$26,INDEX($F$19:$F$34,MATCH(A1510,$E$19:$E$34,0)))</f>
        <v>1013.3938851009249</v>
      </c>
    </row>
    <row r="1511" spans="1:3" x14ac:dyDescent="0.25">
      <c r="A1511" s="1" t="s">
        <v>2</v>
      </c>
      <c r="B1511" s="49">
        <v>376540</v>
      </c>
      <c r="C1511" s="49">
        <f>INDEX('CalFire Financial Consequences'!$M$26:$P$26,INDEX($F$19:$F$34,MATCH(A1511,$E$19:$E$34,0)))</f>
        <v>1013.3938851009249</v>
      </c>
    </row>
    <row r="1512" spans="1:3" x14ac:dyDescent="0.25">
      <c r="A1512" s="1" t="s">
        <v>10</v>
      </c>
      <c r="B1512" s="49">
        <v>377029</v>
      </c>
      <c r="C1512" s="49">
        <f>INDEX('CalFire Financial Consequences'!$M$26:$P$26,INDEX($F$19:$F$34,MATCH(A1512,$E$19:$E$34,0)))</f>
        <v>1013.3938851009249</v>
      </c>
    </row>
    <row r="1513" spans="1:3" x14ac:dyDescent="0.25">
      <c r="A1513" s="1" t="s">
        <v>4</v>
      </c>
      <c r="B1513" s="49">
        <v>377483</v>
      </c>
      <c r="C1513" s="49">
        <f>INDEX('CalFire Financial Consequences'!$M$26:$P$26,INDEX($F$19:$F$34,MATCH(A1513,$E$19:$E$34,0)))</f>
        <v>5361.3126300627364</v>
      </c>
    </row>
    <row r="1514" spans="1:3" x14ac:dyDescent="0.25">
      <c r="A1514" s="1" t="s">
        <v>6</v>
      </c>
      <c r="B1514" s="49">
        <v>382303</v>
      </c>
      <c r="C1514" s="49">
        <f>INDEX('CalFire Financial Consequences'!$M$26:$P$26,INDEX($F$19:$F$34,MATCH(A1514,$E$19:$E$34,0)))</f>
        <v>27732.611609173346</v>
      </c>
    </row>
    <row r="1515" spans="1:3" x14ac:dyDescent="0.25">
      <c r="A1515" s="1" t="s">
        <v>4</v>
      </c>
      <c r="B1515" s="49">
        <v>382926</v>
      </c>
      <c r="C1515" s="49">
        <f>INDEX('CalFire Financial Consequences'!$M$26:$P$26,INDEX($F$19:$F$34,MATCH(A1515,$E$19:$E$34,0)))</f>
        <v>5361.3126300627364</v>
      </c>
    </row>
    <row r="1516" spans="1:3" x14ac:dyDescent="0.25">
      <c r="A1516" s="1" t="s">
        <v>4</v>
      </c>
      <c r="B1516" s="49">
        <v>384442</v>
      </c>
      <c r="C1516" s="49">
        <f>INDEX('CalFire Financial Consequences'!$M$26:$P$26,INDEX($F$19:$F$34,MATCH(A1516,$E$19:$E$34,0)))</f>
        <v>5361.3126300627364</v>
      </c>
    </row>
    <row r="1517" spans="1:3" x14ac:dyDescent="0.25">
      <c r="A1517" s="1" t="s">
        <v>9</v>
      </c>
      <c r="B1517" s="49">
        <v>387230</v>
      </c>
      <c r="C1517" s="49">
        <f>INDEX('CalFire Financial Consequences'!$M$26:$P$26,INDEX($F$19:$F$34,MATCH(A1517,$E$19:$E$34,0)))</f>
        <v>1013.3938851009249</v>
      </c>
    </row>
    <row r="1518" spans="1:3" x14ac:dyDescent="0.25">
      <c r="A1518" s="1" t="s">
        <v>2</v>
      </c>
      <c r="B1518" s="49">
        <v>392154</v>
      </c>
      <c r="C1518" s="49">
        <f>INDEX('CalFire Financial Consequences'!$M$26:$P$26,INDEX($F$19:$F$34,MATCH(A1518,$E$19:$E$34,0)))</f>
        <v>1013.3938851009249</v>
      </c>
    </row>
    <row r="1519" spans="1:3" x14ac:dyDescent="0.25">
      <c r="A1519" s="1" t="s">
        <v>2</v>
      </c>
      <c r="B1519" s="49">
        <v>394022</v>
      </c>
      <c r="C1519" s="49">
        <f>INDEX('CalFire Financial Consequences'!$M$26:$P$26,INDEX($F$19:$F$34,MATCH(A1519,$E$19:$E$34,0)))</f>
        <v>1013.3938851009249</v>
      </c>
    </row>
    <row r="1520" spans="1:3" x14ac:dyDescent="0.25">
      <c r="A1520" s="1" t="s">
        <v>2</v>
      </c>
      <c r="B1520" s="49">
        <v>394259</v>
      </c>
      <c r="C1520" s="49">
        <f>INDEX('CalFire Financial Consequences'!$M$26:$P$26,INDEX($F$19:$F$34,MATCH(A1520,$E$19:$E$34,0)))</f>
        <v>1013.3938851009249</v>
      </c>
    </row>
    <row r="1521" spans="1:3" x14ac:dyDescent="0.25">
      <c r="A1521" s="1" t="s">
        <v>5</v>
      </c>
      <c r="B1521" s="49">
        <v>395582</v>
      </c>
      <c r="C1521" s="49">
        <f>INDEX('CalFire Financial Consequences'!$M$26:$P$26,INDEX($F$19:$F$34,MATCH(A1521,$E$19:$E$34,0)))</f>
        <v>1013.3938851009249</v>
      </c>
    </row>
    <row r="1522" spans="1:3" x14ac:dyDescent="0.25">
      <c r="A1522" s="1" t="s">
        <v>2</v>
      </c>
      <c r="B1522" s="49">
        <v>402890</v>
      </c>
      <c r="C1522" s="49">
        <f>INDEX('CalFire Financial Consequences'!$M$26:$P$26,INDEX($F$19:$F$34,MATCH(A1522,$E$19:$E$34,0)))</f>
        <v>1013.3938851009249</v>
      </c>
    </row>
    <row r="1523" spans="1:3" x14ac:dyDescent="0.25">
      <c r="A1523" s="1" t="s">
        <v>2</v>
      </c>
      <c r="B1523" s="49">
        <v>409654</v>
      </c>
      <c r="C1523" s="49">
        <f>INDEX('CalFire Financial Consequences'!$M$26:$P$26,INDEX($F$19:$F$34,MATCH(A1523,$E$19:$E$34,0)))</f>
        <v>1013.3938851009249</v>
      </c>
    </row>
    <row r="1524" spans="1:3" x14ac:dyDescent="0.25">
      <c r="A1524" s="1" t="s">
        <v>10</v>
      </c>
      <c r="B1524" s="49">
        <v>410686</v>
      </c>
      <c r="C1524" s="49">
        <f>INDEX('CalFire Financial Consequences'!$M$26:$P$26,INDEX($F$19:$F$34,MATCH(A1524,$E$19:$E$34,0)))</f>
        <v>1013.3938851009249</v>
      </c>
    </row>
    <row r="1525" spans="1:3" x14ac:dyDescent="0.25">
      <c r="A1525" s="1" t="s">
        <v>4</v>
      </c>
      <c r="B1525" s="49">
        <v>410982</v>
      </c>
      <c r="C1525" s="49">
        <f>INDEX('CalFire Financial Consequences'!$M$26:$P$26,INDEX($F$19:$F$34,MATCH(A1525,$E$19:$E$34,0)))</f>
        <v>5361.3126300627364</v>
      </c>
    </row>
    <row r="1526" spans="1:3" x14ac:dyDescent="0.25">
      <c r="A1526" s="1" t="s">
        <v>5</v>
      </c>
      <c r="B1526" s="49">
        <v>414656</v>
      </c>
      <c r="C1526" s="49">
        <f>INDEX('CalFire Financial Consequences'!$M$26:$P$26,INDEX($F$19:$F$34,MATCH(A1526,$E$19:$E$34,0)))</f>
        <v>1013.3938851009249</v>
      </c>
    </row>
    <row r="1527" spans="1:3" x14ac:dyDescent="0.25">
      <c r="A1527" s="1" t="s">
        <v>8</v>
      </c>
      <c r="B1527" s="49">
        <v>419257</v>
      </c>
      <c r="C1527" s="49">
        <f>INDEX('CalFire Financial Consequences'!$M$26:$P$26,INDEX($F$19:$F$34,MATCH(A1527,$E$19:$E$34,0)))</f>
        <v>1013.3938851009249</v>
      </c>
    </row>
    <row r="1528" spans="1:3" x14ac:dyDescent="0.25">
      <c r="A1528" s="1" t="s">
        <v>2</v>
      </c>
      <c r="B1528" s="49">
        <v>419843</v>
      </c>
      <c r="C1528" s="49">
        <f>INDEX('CalFire Financial Consequences'!$M$26:$P$26,INDEX($F$19:$F$34,MATCH(A1528,$E$19:$E$34,0)))</f>
        <v>1013.3938851009249</v>
      </c>
    </row>
    <row r="1529" spans="1:3" x14ac:dyDescent="0.25">
      <c r="A1529" s="1" t="s">
        <v>3</v>
      </c>
      <c r="B1529" s="49">
        <v>441574</v>
      </c>
      <c r="C1529" s="49">
        <f>INDEX('CalFire Financial Consequences'!$M$26:$P$26,INDEX($F$19:$F$34,MATCH(A1529,$E$19:$E$34,0)))</f>
        <v>1013.3938851009249</v>
      </c>
    </row>
    <row r="1530" spans="1:3" x14ac:dyDescent="0.25">
      <c r="A1530" s="1" t="s">
        <v>4</v>
      </c>
      <c r="B1530" s="49">
        <v>454368</v>
      </c>
      <c r="C1530" s="49">
        <f>INDEX('CalFire Financial Consequences'!$M$26:$P$26,INDEX($F$19:$F$34,MATCH(A1530,$E$19:$E$34,0)))</f>
        <v>5361.3126300627364</v>
      </c>
    </row>
    <row r="1531" spans="1:3" x14ac:dyDescent="0.25">
      <c r="A1531" s="1" t="s">
        <v>5</v>
      </c>
      <c r="B1531" s="49">
        <v>461108</v>
      </c>
      <c r="C1531" s="49">
        <f>INDEX('CalFire Financial Consequences'!$M$26:$P$26,INDEX($F$19:$F$34,MATCH(A1531,$E$19:$E$34,0)))</f>
        <v>1013.3938851009249</v>
      </c>
    </row>
    <row r="1532" spans="1:3" x14ac:dyDescent="0.25">
      <c r="A1532" s="1" t="s">
        <v>9</v>
      </c>
      <c r="B1532" s="49">
        <v>465423</v>
      </c>
      <c r="C1532" s="49">
        <f>INDEX('CalFire Financial Consequences'!$M$26:$P$26,INDEX($F$19:$F$34,MATCH(A1532,$E$19:$E$34,0)))</f>
        <v>1013.3938851009249</v>
      </c>
    </row>
    <row r="1533" spans="1:3" x14ac:dyDescent="0.25">
      <c r="A1533" s="1" t="s">
        <v>12</v>
      </c>
      <c r="B1533" s="49">
        <v>467277</v>
      </c>
      <c r="C1533" s="49">
        <f>INDEX('CalFire Financial Consequences'!$M$26:$P$26,INDEX($F$19:$F$34,MATCH(A1533,$E$19:$E$34,0)))</f>
        <v>1013.3938851009249</v>
      </c>
    </row>
    <row r="1534" spans="1:3" x14ac:dyDescent="0.25">
      <c r="A1534" s="1" t="s">
        <v>2</v>
      </c>
      <c r="B1534" s="49">
        <v>488264</v>
      </c>
      <c r="C1534" s="49">
        <f>INDEX('CalFire Financial Consequences'!$M$26:$P$26,INDEX($F$19:$F$34,MATCH(A1534,$E$19:$E$34,0)))</f>
        <v>1013.3938851009249</v>
      </c>
    </row>
    <row r="1535" spans="1:3" x14ac:dyDescent="0.25">
      <c r="A1535" s="1" t="s">
        <v>4</v>
      </c>
      <c r="B1535" s="49">
        <v>493416</v>
      </c>
      <c r="C1535" s="49">
        <f>INDEX('CalFire Financial Consequences'!$M$26:$P$26,INDEX($F$19:$F$34,MATCH(A1535,$E$19:$E$34,0)))</f>
        <v>5361.3126300627364</v>
      </c>
    </row>
    <row r="1536" spans="1:3" x14ac:dyDescent="0.25">
      <c r="A1536" s="1" t="s">
        <v>12</v>
      </c>
      <c r="B1536" s="49">
        <v>496944</v>
      </c>
      <c r="C1536" s="49">
        <f>INDEX('CalFire Financial Consequences'!$M$26:$P$26,INDEX($F$19:$F$34,MATCH(A1536,$E$19:$E$34,0)))</f>
        <v>1013.3938851009249</v>
      </c>
    </row>
    <row r="1537" spans="1:3" x14ac:dyDescent="0.25">
      <c r="A1537" s="1" t="s">
        <v>12</v>
      </c>
      <c r="B1537" s="49">
        <v>504659</v>
      </c>
      <c r="C1537" s="49">
        <f>INDEX('CalFire Financial Consequences'!$M$26:$P$26,INDEX($F$19:$F$34,MATCH(A1537,$E$19:$E$34,0)))</f>
        <v>1013.3938851009249</v>
      </c>
    </row>
    <row r="1538" spans="1:3" x14ac:dyDescent="0.25">
      <c r="A1538" s="1" t="s">
        <v>2</v>
      </c>
      <c r="B1538" s="49">
        <v>511197</v>
      </c>
      <c r="C1538" s="49">
        <f>INDEX('CalFire Financial Consequences'!$M$26:$P$26,INDEX($F$19:$F$34,MATCH(A1538,$E$19:$E$34,0)))</f>
        <v>1013.3938851009249</v>
      </c>
    </row>
    <row r="1539" spans="1:3" x14ac:dyDescent="0.25">
      <c r="A1539" s="1" t="s">
        <v>10</v>
      </c>
      <c r="B1539" s="49">
        <v>513358</v>
      </c>
      <c r="C1539" s="49">
        <f>INDEX('CalFire Financial Consequences'!$M$26:$P$26,INDEX($F$19:$F$34,MATCH(A1539,$E$19:$E$34,0)))</f>
        <v>1013.3938851009249</v>
      </c>
    </row>
    <row r="1540" spans="1:3" x14ac:dyDescent="0.25">
      <c r="A1540" s="1" t="s">
        <v>2</v>
      </c>
      <c r="B1540" s="49">
        <v>536220</v>
      </c>
      <c r="C1540" s="49">
        <f>INDEX('CalFire Financial Consequences'!$M$26:$P$26,INDEX($F$19:$F$34,MATCH(A1540,$E$19:$E$34,0)))</f>
        <v>1013.3938851009249</v>
      </c>
    </row>
    <row r="1541" spans="1:3" x14ac:dyDescent="0.25">
      <c r="A1541" s="1" t="s">
        <v>14</v>
      </c>
      <c r="B1541" s="49">
        <v>545704</v>
      </c>
      <c r="C1541" s="49">
        <f>INDEX('CalFire Financial Consequences'!$M$26:$P$26,INDEX($F$19:$F$34,MATCH(A1541,$E$19:$E$34,0)))</f>
        <v>27732.611609173346</v>
      </c>
    </row>
    <row r="1542" spans="1:3" x14ac:dyDescent="0.25">
      <c r="A1542" s="1" t="s">
        <v>4</v>
      </c>
      <c r="B1542" s="49">
        <v>554306</v>
      </c>
      <c r="C1542" s="49">
        <f>INDEX('CalFire Financial Consequences'!$M$26:$P$26,INDEX($F$19:$F$34,MATCH(A1542,$E$19:$E$34,0)))</f>
        <v>5361.3126300627364</v>
      </c>
    </row>
    <row r="1543" spans="1:3" x14ac:dyDescent="0.25">
      <c r="A1543" s="1" t="s">
        <v>12</v>
      </c>
      <c r="B1543" s="49">
        <v>566508</v>
      </c>
      <c r="C1543" s="49">
        <f>INDEX('CalFire Financial Consequences'!$M$26:$P$26,INDEX($F$19:$F$34,MATCH(A1543,$E$19:$E$34,0)))</f>
        <v>1013.3938851009249</v>
      </c>
    </row>
    <row r="1544" spans="1:3" x14ac:dyDescent="0.25">
      <c r="A1544" s="1" t="s">
        <v>2</v>
      </c>
      <c r="B1544" s="49">
        <v>581901</v>
      </c>
      <c r="C1544" s="49">
        <f>INDEX('CalFire Financial Consequences'!$M$26:$P$26,INDEX($F$19:$F$34,MATCH(A1544,$E$19:$E$34,0)))</f>
        <v>1013.3938851009249</v>
      </c>
    </row>
    <row r="1545" spans="1:3" x14ac:dyDescent="0.25">
      <c r="A1545" s="1" t="s">
        <v>9</v>
      </c>
      <c r="B1545" s="49">
        <v>582825</v>
      </c>
      <c r="C1545" s="49">
        <f>INDEX('CalFire Financial Consequences'!$M$26:$P$26,INDEX($F$19:$F$34,MATCH(A1545,$E$19:$E$34,0)))</f>
        <v>1013.3938851009249</v>
      </c>
    </row>
    <row r="1546" spans="1:3" x14ac:dyDescent="0.25">
      <c r="A1546" s="1" t="s">
        <v>6</v>
      </c>
      <c r="B1546" s="49">
        <v>651298</v>
      </c>
      <c r="C1546" s="49">
        <f>INDEX('CalFire Financial Consequences'!$M$26:$P$26,INDEX($F$19:$F$34,MATCH(A1546,$E$19:$E$34,0)))</f>
        <v>27732.611609173346</v>
      </c>
    </row>
    <row r="1547" spans="1:3" x14ac:dyDescent="0.25">
      <c r="A1547" s="1" t="s">
        <v>5</v>
      </c>
      <c r="B1547" s="49">
        <v>653412</v>
      </c>
      <c r="C1547" s="49">
        <f>INDEX('CalFire Financial Consequences'!$M$26:$P$26,INDEX($F$19:$F$34,MATCH(A1547,$E$19:$E$34,0)))</f>
        <v>1013.3938851009249</v>
      </c>
    </row>
    <row r="1548" spans="1:3" x14ac:dyDescent="0.25">
      <c r="A1548" s="1" t="s">
        <v>10</v>
      </c>
      <c r="B1548" s="49">
        <v>657272</v>
      </c>
      <c r="C1548" s="49">
        <f>INDEX('CalFire Financial Consequences'!$M$26:$P$26,INDEX($F$19:$F$34,MATCH(A1548,$E$19:$E$34,0)))</f>
        <v>1013.3938851009249</v>
      </c>
    </row>
    <row r="1549" spans="1:3" x14ac:dyDescent="0.25">
      <c r="A1549" s="1" t="s">
        <v>2</v>
      </c>
      <c r="B1549" s="49">
        <v>671513</v>
      </c>
      <c r="C1549" s="49">
        <f>INDEX('CalFire Financial Consequences'!$M$26:$P$26,INDEX($F$19:$F$34,MATCH(A1549,$E$19:$E$34,0)))</f>
        <v>1013.3938851009249</v>
      </c>
    </row>
    <row r="1550" spans="1:3" x14ac:dyDescent="0.25">
      <c r="A1550" s="1" t="s">
        <v>6</v>
      </c>
      <c r="B1550" s="49">
        <v>702145</v>
      </c>
      <c r="C1550" s="49">
        <f>INDEX('CalFire Financial Consequences'!$M$26:$P$26,INDEX($F$19:$F$34,MATCH(A1550,$E$19:$E$34,0)))</f>
        <v>27732.611609173346</v>
      </c>
    </row>
    <row r="1551" spans="1:3" x14ac:dyDescent="0.25">
      <c r="A1551" s="1" t="s">
        <v>4</v>
      </c>
      <c r="B1551" s="49">
        <v>744476</v>
      </c>
      <c r="C1551" s="49">
        <f>INDEX('CalFire Financial Consequences'!$M$26:$P$26,INDEX($F$19:$F$34,MATCH(A1551,$E$19:$E$34,0)))</f>
        <v>5361.3126300627364</v>
      </c>
    </row>
    <row r="1552" spans="1:3" x14ac:dyDescent="0.25">
      <c r="A1552" s="1" t="s">
        <v>2</v>
      </c>
      <c r="B1552" s="49">
        <v>744538</v>
      </c>
      <c r="C1552" s="49">
        <f>INDEX('CalFire Financial Consequences'!$M$26:$P$26,INDEX($F$19:$F$34,MATCH(A1552,$E$19:$E$34,0)))</f>
        <v>1013.3938851009249</v>
      </c>
    </row>
    <row r="1553" spans="1:3" x14ac:dyDescent="0.25">
      <c r="A1553" s="1" t="s">
        <v>13</v>
      </c>
      <c r="B1553" s="49">
        <v>746212</v>
      </c>
      <c r="C1553" s="49">
        <f>INDEX('CalFire Financial Consequences'!$M$26:$P$26,INDEX($F$19:$F$34,MATCH(A1553,$E$19:$E$34,0)))</f>
        <v>5361.3126300627364</v>
      </c>
    </row>
    <row r="1554" spans="1:3" x14ac:dyDescent="0.25">
      <c r="A1554" s="1" t="s">
        <v>10</v>
      </c>
      <c r="B1554" s="49">
        <v>789429</v>
      </c>
      <c r="C1554" s="49">
        <f>INDEX('CalFire Financial Consequences'!$M$26:$P$26,INDEX($F$19:$F$34,MATCH(A1554,$E$19:$E$34,0)))</f>
        <v>1013.3938851009249</v>
      </c>
    </row>
    <row r="1555" spans="1:3" x14ac:dyDescent="0.25">
      <c r="A1555" s="1" t="s">
        <v>2</v>
      </c>
      <c r="B1555" s="49">
        <v>845830</v>
      </c>
      <c r="C1555" s="49">
        <f>INDEX('CalFire Financial Consequences'!$M$26:$P$26,INDEX($F$19:$F$34,MATCH(A1555,$E$19:$E$34,0)))</f>
        <v>1013.3938851009249</v>
      </c>
    </row>
    <row r="1556" spans="1:3" x14ac:dyDescent="0.25">
      <c r="A1556" s="1" t="s">
        <v>2</v>
      </c>
      <c r="B1556" s="49">
        <v>924229</v>
      </c>
      <c r="C1556" s="49">
        <f>INDEX('CalFire Financial Consequences'!$M$26:$P$26,INDEX($F$19:$F$34,MATCH(A1556,$E$19:$E$34,0)))</f>
        <v>1013.3938851009249</v>
      </c>
    </row>
    <row r="1557" spans="1:3" x14ac:dyDescent="0.25">
      <c r="A1557" s="1" t="s">
        <v>4</v>
      </c>
      <c r="B1557" s="49">
        <v>959989</v>
      </c>
      <c r="C1557" s="49">
        <f>INDEX('CalFire Financial Consequences'!$M$26:$P$26,INDEX($F$19:$F$34,MATCH(A1557,$E$19:$E$34,0)))</f>
        <v>5361.3126300627364</v>
      </c>
    </row>
    <row r="1558" spans="1:3" x14ac:dyDescent="0.25">
      <c r="A1558" s="1" t="s">
        <v>2</v>
      </c>
      <c r="B1558" s="49">
        <v>999493</v>
      </c>
      <c r="C1558" s="49">
        <f>INDEX('CalFire Financial Consequences'!$M$26:$P$26,INDEX($F$19:$F$34,MATCH(A1558,$E$19:$E$34,0)))</f>
        <v>1013.3938851009249</v>
      </c>
    </row>
    <row r="1559" spans="1:3" x14ac:dyDescent="0.25">
      <c r="A1559" s="1" t="s">
        <v>11</v>
      </c>
      <c r="B1559" s="49">
        <v>1041827</v>
      </c>
      <c r="C1559" s="49">
        <f>INDEX('CalFire Financial Consequences'!$M$26:$P$26,INDEX($F$19:$F$34,MATCH(A1559,$E$19:$E$34,0)))</f>
        <v>1013.3938851009249</v>
      </c>
    </row>
    <row r="1560" spans="1:3" x14ac:dyDescent="0.25">
      <c r="A1560" s="1" t="s">
        <v>2</v>
      </c>
      <c r="B1560" s="49">
        <v>1116505</v>
      </c>
      <c r="C1560" s="49">
        <f>INDEX('CalFire Financial Consequences'!$M$26:$P$26,INDEX($F$19:$F$34,MATCH(A1560,$E$19:$E$34,0)))</f>
        <v>1013.3938851009249</v>
      </c>
    </row>
    <row r="1561" spans="1:3" x14ac:dyDescent="0.25">
      <c r="A1561" s="1" t="s">
        <v>4</v>
      </c>
      <c r="B1561" s="49">
        <v>1488992</v>
      </c>
      <c r="C1561" s="49">
        <f>INDEX('CalFire Financial Consequences'!$M$26:$P$26,INDEX($F$19:$F$34,MATCH(A1561,$E$19:$E$34,0)))</f>
        <v>5361.3126300627364</v>
      </c>
    </row>
    <row r="1562" spans="1:3" x14ac:dyDescent="0.25">
      <c r="A1562" s="1" t="s">
        <v>14</v>
      </c>
      <c r="B1562" s="49">
        <v>1552280</v>
      </c>
      <c r="C1562" s="49">
        <f>INDEX('CalFire Financial Consequences'!$M$26:$P$26,INDEX($F$19:$F$34,MATCH(A1562,$E$19:$E$34,0)))</f>
        <v>27732.611609173346</v>
      </c>
    </row>
    <row r="1563" spans="1:3" x14ac:dyDescent="0.25">
      <c r="A1563" s="1" t="s">
        <v>2</v>
      </c>
      <c r="B1563" s="49">
        <v>1560769</v>
      </c>
      <c r="C1563" s="49">
        <f>INDEX('CalFire Financial Consequences'!$M$26:$P$26,INDEX($F$19:$F$34,MATCH(A1563,$E$19:$E$34,0)))</f>
        <v>1013.3938851009249</v>
      </c>
    </row>
    <row r="1564" spans="1:3" x14ac:dyDescent="0.25">
      <c r="A1564" s="1" t="s">
        <v>2</v>
      </c>
      <c r="B1564" s="49">
        <v>1790869</v>
      </c>
      <c r="C1564" s="49">
        <f>INDEX('CalFire Financial Consequences'!$M$26:$P$26,INDEX($F$19:$F$34,MATCH(A1564,$E$19:$E$34,0)))</f>
        <v>1013.3938851009249</v>
      </c>
    </row>
    <row r="1565" spans="1:3" x14ac:dyDescent="0.25">
      <c r="A1565" s="1" t="s">
        <v>13</v>
      </c>
      <c r="B1565" s="49">
        <v>2076658</v>
      </c>
      <c r="C1565" s="49">
        <f>INDEX('CalFire Financial Consequences'!$M$26:$P$26,INDEX($F$19:$F$34,MATCH(A1565,$E$19:$E$34,0)))</f>
        <v>5361.3126300627364</v>
      </c>
    </row>
    <row r="1566" spans="1:3" x14ac:dyDescent="0.25">
      <c r="A1566" s="1" t="s">
        <v>4</v>
      </c>
      <c r="B1566" s="49">
        <v>2407691</v>
      </c>
      <c r="C1566" s="49">
        <f>INDEX('CalFire Financial Consequences'!$M$26:$P$26,INDEX($F$19:$F$34,MATCH(A1566,$E$19:$E$34,0)))</f>
        <v>5361.3126300627364</v>
      </c>
    </row>
    <row r="1567" spans="1:3" x14ac:dyDescent="0.25">
      <c r="A1567" s="1" t="s">
        <v>4</v>
      </c>
      <c r="B1567" s="49">
        <v>3497327</v>
      </c>
      <c r="C1567" s="49">
        <f>INDEX('CalFire Financial Consequences'!$M$26:$P$26,INDEX($F$19:$F$34,MATCH(A1567,$E$19:$E$34,0)))</f>
        <v>5361.3126300627364</v>
      </c>
    </row>
    <row r="1568" spans="1:3" x14ac:dyDescent="0.25">
      <c r="A1568" s="1" t="s">
        <v>13</v>
      </c>
      <c r="B1568" s="49">
        <v>3977180</v>
      </c>
      <c r="C1568" s="49">
        <f>INDEX('CalFire Financial Consequences'!$M$26:$P$26,INDEX($F$19:$F$34,MATCH(A1568,$E$19:$E$34,0)))</f>
        <v>5361.3126300627364</v>
      </c>
    </row>
    <row r="1569" spans="1:3" x14ac:dyDescent="0.25">
      <c r="A1569" s="1" t="s">
        <v>12</v>
      </c>
      <c r="B1569" s="49">
        <v>7121279</v>
      </c>
      <c r="C1569" s="49">
        <f>INDEX('CalFire Financial Consequences'!$M$26:$P$26,INDEX($F$19:$F$34,MATCH(A1569,$E$19:$E$34,0)))</f>
        <v>1013.3938851009249</v>
      </c>
    </row>
    <row r="1570" spans="1:3" x14ac:dyDescent="0.25">
      <c r="A1570" s="1" t="s">
        <v>3</v>
      </c>
      <c r="B1570" s="49" t="s">
        <v>0</v>
      </c>
      <c r="C1570" s="49">
        <f>INDEX('CalFire Financial Consequences'!$M$26:$P$26,INDEX($F$19:$F$34,MATCH(A1570,$E$19:$E$34,0)))</f>
        <v>1013.3938851009249</v>
      </c>
    </row>
    <row r="1571" spans="1:3" x14ac:dyDescent="0.25">
      <c r="A1571" s="1" t="s">
        <v>3</v>
      </c>
      <c r="B1571" s="49" t="s">
        <v>0</v>
      </c>
      <c r="C1571" s="49">
        <f>INDEX('CalFire Financial Consequences'!$M$26:$P$26,INDEX($F$19:$F$34,MATCH(A1571,$E$19:$E$34,0)))</f>
        <v>1013.3938851009249</v>
      </c>
    </row>
    <row r="1572" spans="1:3" x14ac:dyDescent="0.25">
      <c r="A1572" s="1" t="s">
        <v>2</v>
      </c>
      <c r="B1572" s="49" t="s">
        <v>0</v>
      </c>
      <c r="C1572" s="49">
        <f>INDEX('CalFire Financial Consequences'!$M$26:$P$26,INDEX($F$19:$F$34,MATCH(A1572,$E$19:$E$34,0)))</f>
        <v>1013.3938851009249</v>
      </c>
    </row>
    <row r="1573" spans="1:3" x14ac:dyDescent="0.25">
      <c r="A1573" s="1" t="s">
        <v>2</v>
      </c>
      <c r="B1573" s="49" t="s">
        <v>0</v>
      </c>
      <c r="C1573" s="49">
        <f>INDEX('CalFire Financial Consequences'!$M$26:$P$26,INDEX($F$19:$F$34,MATCH(A1573,$E$19:$E$34,0)))</f>
        <v>1013.3938851009249</v>
      </c>
    </row>
    <row r="1574" spans="1:3" x14ac:dyDescent="0.25">
      <c r="A1574" s="1" t="s">
        <v>2</v>
      </c>
      <c r="B1574" s="49" t="s">
        <v>0</v>
      </c>
      <c r="C1574" s="49">
        <f>INDEX('CalFire Financial Consequences'!$M$26:$P$26,INDEX($F$19:$F$34,MATCH(A1574,$E$19:$E$34,0)))</f>
        <v>1013.3938851009249</v>
      </c>
    </row>
    <row r="1575" spans="1:3" x14ac:dyDescent="0.25">
      <c r="A1575" s="1" t="s">
        <v>2</v>
      </c>
      <c r="B1575" s="49" t="s">
        <v>0</v>
      </c>
      <c r="C1575" s="49">
        <f>INDEX('CalFire Financial Consequences'!$M$26:$P$26,INDEX($F$19:$F$34,MATCH(A1575,$E$19:$E$34,0)))</f>
        <v>1013.3938851009249</v>
      </c>
    </row>
    <row r="1576" spans="1:3" x14ac:dyDescent="0.25">
      <c r="A1576" s="1" t="s">
        <v>2</v>
      </c>
      <c r="B1576" s="49" t="s">
        <v>0</v>
      </c>
      <c r="C1576" s="49">
        <f>INDEX('CalFire Financial Consequences'!$M$26:$P$26,INDEX($F$19:$F$34,MATCH(A1576,$E$19:$E$34,0)))</f>
        <v>1013.3938851009249</v>
      </c>
    </row>
    <row r="1577" spans="1:3" x14ac:dyDescent="0.25">
      <c r="A1577" s="1" t="s">
        <v>3</v>
      </c>
      <c r="B1577" s="49" t="s">
        <v>0</v>
      </c>
      <c r="C1577" s="49">
        <f>INDEX('CalFire Financial Consequences'!$M$26:$P$26,INDEX($F$19:$F$34,MATCH(A1577,$E$19:$E$34,0)))</f>
        <v>1013.3938851009249</v>
      </c>
    </row>
    <row r="1578" spans="1:3" x14ac:dyDescent="0.25">
      <c r="A1578" s="1" t="s">
        <v>2</v>
      </c>
      <c r="B1578" s="49" t="s">
        <v>0</v>
      </c>
      <c r="C1578" s="49">
        <f>INDEX('CalFire Financial Consequences'!$M$26:$P$26,INDEX($F$19:$F$34,MATCH(A1578,$E$19:$E$34,0)))</f>
        <v>1013.3938851009249</v>
      </c>
    </row>
    <row r="1579" spans="1:3" x14ac:dyDescent="0.25">
      <c r="A1579" s="1" t="s">
        <v>2</v>
      </c>
      <c r="B1579" s="49" t="s">
        <v>0</v>
      </c>
      <c r="C1579" s="49">
        <f>INDEX('CalFire Financial Consequences'!$M$26:$P$26,INDEX($F$19:$F$34,MATCH(A1579,$E$19:$E$34,0)))</f>
        <v>1013.3938851009249</v>
      </c>
    </row>
    <row r="1580" spans="1:3" x14ac:dyDescent="0.25">
      <c r="A1580" s="1" t="s">
        <v>3</v>
      </c>
      <c r="B1580" s="49" t="s">
        <v>0</v>
      </c>
      <c r="C1580" s="49">
        <f>INDEX('CalFire Financial Consequences'!$M$26:$P$26,INDEX($F$19:$F$34,MATCH(A1580,$E$19:$E$34,0)))</f>
        <v>1013.3938851009249</v>
      </c>
    </row>
    <row r="1581" spans="1:3" x14ac:dyDescent="0.25">
      <c r="A1581" s="1" t="s">
        <v>2</v>
      </c>
      <c r="B1581" s="49" t="s">
        <v>0</v>
      </c>
      <c r="C1581" s="49">
        <f>INDEX('CalFire Financial Consequences'!$M$26:$P$26,INDEX($F$19:$F$34,MATCH(A1581,$E$19:$E$34,0)))</f>
        <v>1013.3938851009249</v>
      </c>
    </row>
    <row r="1582" spans="1:3" x14ac:dyDescent="0.25">
      <c r="A1582" s="1" t="s">
        <v>4</v>
      </c>
      <c r="B1582" s="49" t="s">
        <v>0</v>
      </c>
      <c r="C1582" s="49">
        <f>INDEX('CalFire Financial Consequences'!$M$26:$P$26,INDEX($F$19:$F$34,MATCH(A1582,$E$19:$E$34,0)))</f>
        <v>5361.3126300627364</v>
      </c>
    </row>
    <row r="1583" spans="1:3" x14ac:dyDescent="0.25">
      <c r="A1583" s="1" t="s">
        <v>3</v>
      </c>
      <c r="B1583" s="49" t="s">
        <v>0</v>
      </c>
      <c r="C1583" s="49">
        <f>INDEX('CalFire Financial Consequences'!$M$26:$P$26,INDEX($F$19:$F$34,MATCH(A1583,$E$19:$E$34,0)))</f>
        <v>1013.3938851009249</v>
      </c>
    </row>
    <row r="1584" spans="1:3" x14ac:dyDescent="0.25">
      <c r="A1584" s="1" t="s">
        <v>3</v>
      </c>
      <c r="B1584" s="49" t="s">
        <v>0</v>
      </c>
      <c r="C1584" s="49">
        <f>INDEX('CalFire Financial Consequences'!$M$26:$P$26,INDEX($F$19:$F$34,MATCH(A1584,$E$19:$E$34,0)))</f>
        <v>1013.3938851009249</v>
      </c>
    </row>
    <row r="1585" spans="1:3" x14ac:dyDescent="0.25">
      <c r="A1585" s="1" t="s">
        <v>3</v>
      </c>
      <c r="B1585" s="49" t="s">
        <v>0</v>
      </c>
      <c r="C1585" s="49">
        <f>INDEX('CalFire Financial Consequences'!$M$26:$P$26,INDEX($F$19:$F$34,MATCH(A1585,$E$19:$E$34,0)))</f>
        <v>1013.3938851009249</v>
      </c>
    </row>
    <row r="1586" spans="1:3" x14ac:dyDescent="0.25">
      <c r="A1586" s="1" t="s">
        <v>3</v>
      </c>
      <c r="B1586" s="49" t="s">
        <v>0</v>
      </c>
      <c r="C1586" s="49">
        <f>INDEX('CalFire Financial Consequences'!$M$26:$P$26,INDEX($F$19:$F$34,MATCH(A1586,$E$19:$E$34,0)))</f>
        <v>1013.3938851009249</v>
      </c>
    </row>
    <row r="1587" spans="1:3" x14ac:dyDescent="0.25">
      <c r="A1587" s="1" t="s">
        <v>4</v>
      </c>
      <c r="B1587" s="49" t="s">
        <v>0</v>
      </c>
      <c r="C1587" s="49">
        <f>INDEX('CalFire Financial Consequences'!$M$26:$P$26,INDEX($F$19:$F$34,MATCH(A1587,$E$19:$E$34,0)))</f>
        <v>5361.3126300627364</v>
      </c>
    </row>
    <row r="1588" spans="1:3" x14ac:dyDescent="0.25">
      <c r="A1588" s="1" t="s">
        <v>3</v>
      </c>
      <c r="B1588" s="49" t="s">
        <v>0</v>
      </c>
      <c r="C1588" s="49">
        <f>INDEX('CalFire Financial Consequences'!$M$26:$P$26,INDEX($F$19:$F$34,MATCH(A1588,$E$19:$E$34,0)))</f>
        <v>1013.3938851009249</v>
      </c>
    </row>
    <row r="1589" spans="1:3" x14ac:dyDescent="0.25">
      <c r="A1589" s="1" t="s">
        <v>3</v>
      </c>
      <c r="B1589" s="49" t="s">
        <v>0</v>
      </c>
      <c r="C1589" s="49">
        <f>INDEX('CalFire Financial Consequences'!$M$26:$P$26,INDEX($F$19:$F$34,MATCH(A1589,$E$19:$E$34,0)))</f>
        <v>1013.3938851009249</v>
      </c>
    </row>
    <row r="1590" spans="1:3" x14ac:dyDescent="0.25">
      <c r="A1590" s="1" t="s">
        <v>4</v>
      </c>
      <c r="B1590" s="49" t="s">
        <v>0</v>
      </c>
      <c r="C1590" s="49">
        <f>INDEX('CalFire Financial Consequences'!$M$26:$P$26,INDEX($F$19:$F$34,MATCH(A1590,$E$19:$E$34,0)))</f>
        <v>5361.3126300627364</v>
      </c>
    </row>
    <row r="1591" spans="1:3" x14ac:dyDescent="0.25">
      <c r="A1591" s="1" t="s">
        <v>3</v>
      </c>
      <c r="B1591" s="49" t="s">
        <v>0</v>
      </c>
      <c r="C1591" s="49">
        <f>INDEX('CalFire Financial Consequences'!$M$26:$P$26,INDEX($F$19:$F$34,MATCH(A1591,$E$19:$E$34,0)))</f>
        <v>1013.3938851009249</v>
      </c>
    </row>
    <row r="1592" spans="1:3" x14ac:dyDescent="0.25">
      <c r="A1592" s="1" t="s">
        <v>4</v>
      </c>
      <c r="B1592" s="49" t="s">
        <v>0</v>
      </c>
      <c r="C1592" s="49">
        <f>INDEX('CalFire Financial Consequences'!$M$26:$P$26,INDEX($F$19:$F$34,MATCH(A1592,$E$19:$E$34,0)))</f>
        <v>5361.3126300627364</v>
      </c>
    </row>
    <row r="1593" spans="1:3" x14ac:dyDescent="0.25">
      <c r="A1593" s="1" t="s">
        <v>4</v>
      </c>
      <c r="B1593" s="49" t="s">
        <v>0</v>
      </c>
      <c r="C1593" s="49">
        <f>INDEX('CalFire Financial Consequences'!$M$26:$P$26,INDEX($F$19:$F$34,MATCH(A1593,$E$19:$E$34,0)))</f>
        <v>5361.3126300627364</v>
      </c>
    </row>
    <row r="1594" spans="1:3" x14ac:dyDescent="0.25">
      <c r="A1594" s="1" t="s">
        <v>3</v>
      </c>
      <c r="B1594" s="49" t="s">
        <v>0</v>
      </c>
      <c r="C1594" s="49">
        <f>INDEX('CalFire Financial Consequences'!$M$26:$P$26,INDEX($F$19:$F$34,MATCH(A1594,$E$19:$E$34,0)))</f>
        <v>1013.3938851009249</v>
      </c>
    </row>
    <row r="1595" spans="1:3" x14ac:dyDescent="0.25">
      <c r="A1595" s="1" t="s">
        <v>2</v>
      </c>
      <c r="B1595" s="49" t="s">
        <v>0</v>
      </c>
      <c r="C1595" s="49">
        <f>INDEX('CalFire Financial Consequences'!$M$26:$P$26,INDEX($F$19:$F$34,MATCH(A1595,$E$19:$E$34,0)))</f>
        <v>1013.3938851009249</v>
      </c>
    </row>
    <row r="1596" spans="1:3" x14ac:dyDescent="0.25">
      <c r="A1596" s="1" t="s">
        <v>4</v>
      </c>
      <c r="B1596" s="49" t="s">
        <v>0</v>
      </c>
      <c r="C1596" s="49">
        <f>INDEX('CalFire Financial Consequences'!$M$26:$P$26,INDEX($F$19:$F$34,MATCH(A1596,$E$19:$E$34,0)))</f>
        <v>5361.3126300627364</v>
      </c>
    </row>
    <row r="1597" spans="1:3" x14ac:dyDescent="0.25">
      <c r="A1597" s="1" t="s">
        <v>3</v>
      </c>
      <c r="B1597" s="49" t="s">
        <v>0</v>
      </c>
      <c r="C1597" s="49">
        <f>INDEX('CalFire Financial Consequences'!$M$26:$P$26,INDEX($F$19:$F$34,MATCH(A1597,$E$19:$E$34,0)))</f>
        <v>1013.3938851009249</v>
      </c>
    </row>
    <row r="1598" spans="1:3" x14ac:dyDescent="0.25">
      <c r="A1598" s="1" t="s">
        <v>3</v>
      </c>
      <c r="B1598" s="49" t="s">
        <v>0</v>
      </c>
      <c r="C1598" s="49">
        <f>INDEX('CalFire Financial Consequences'!$M$26:$P$26,INDEX($F$19:$F$34,MATCH(A1598,$E$19:$E$34,0)))</f>
        <v>1013.3938851009249</v>
      </c>
    </row>
    <row r="1599" spans="1:3" x14ac:dyDescent="0.25">
      <c r="A1599" s="1" t="s">
        <v>2</v>
      </c>
      <c r="B1599" s="49" t="s">
        <v>0</v>
      </c>
      <c r="C1599" s="49">
        <f>INDEX('CalFire Financial Consequences'!$M$26:$P$26,INDEX($F$19:$F$34,MATCH(A1599,$E$19:$E$34,0)))</f>
        <v>1013.3938851009249</v>
      </c>
    </row>
    <row r="1600" spans="1:3" x14ac:dyDescent="0.25">
      <c r="A1600" s="1" t="s">
        <v>3</v>
      </c>
      <c r="B1600" s="49" t="s">
        <v>0</v>
      </c>
      <c r="C1600" s="49">
        <f>INDEX('CalFire Financial Consequences'!$M$26:$P$26,INDEX($F$19:$F$34,MATCH(A1600,$E$19:$E$34,0)))</f>
        <v>1013.3938851009249</v>
      </c>
    </row>
    <row r="1601" spans="1:3" x14ac:dyDescent="0.25">
      <c r="A1601" s="1" t="s">
        <v>6</v>
      </c>
      <c r="B1601" s="49" t="s">
        <v>0</v>
      </c>
      <c r="C1601" s="49">
        <f>INDEX('CalFire Financial Consequences'!$M$26:$P$26,INDEX($F$19:$F$34,MATCH(A1601,$E$19:$E$34,0)))</f>
        <v>27732.611609173346</v>
      </c>
    </row>
    <row r="1602" spans="1:3" x14ac:dyDescent="0.25">
      <c r="A1602" s="1" t="s">
        <v>2</v>
      </c>
      <c r="B1602" s="49" t="s">
        <v>0</v>
      </c>
      <c r="C1602" s="49">
        <f>INDEX('CalFire Financial Consequences'!$M$26:$P$26,INDEX($F$19:$F$34,MATCH(A1602,$E$19:$E$34,0)))</f>
        <v>1013.3938851009249</v>
      </c>
    </row>
    <row r="1603" spans="1:3" x14ac:dyDescent="0.25">
      <c r="A1603" s="1" t="s">
        <v>2</v>
      </c>
      <c r="B1603" s="49" t="s">
        <v>0</v>
      </c>
      <c r="C1603" s="49">
        <f>INDEX('CalFire Financial Consequences'!$M$26:$P$26,INDEX($F$19:$F$34,MATCH(A1603,$E$19:$E$34,0)))</f>
        <v>1013.3938851009249</v>
      </c>
    </row>
    <row r="1604" spans="1:3" x14ac:dyDescent="0.25">
      <c r="A1604" s="1" t="s">
        <v>2</v>
      </c>
      <c r="B1604" s="49" t="s">
        <v>0</v>
      </c>
      <c r="C1604" s="49">
        <f>INDEX('CalFire Financial Consequences'!$M$26:$P$26,INDEX($F$19:$F$34,MATCH(A1604,$E$19:$E$34,0)))</f>
        <v>1013.3938851009249</v>
      </c>
    </row>
    <row r="1605" spans="1:3" x14ac:dyDescent="0.25">
      <c r="A1605" s="1" t="s">
        <v>2</v>
      </c>
      <c r="B1605" s="49" t="s">
        <v>0</v>
      </c>
      <c r="C1605" s="49">
        <f>INDEX('CalFire Financial Consequences'!$M$26:$P$26,INDEX($F$19:$F$34,MATCH(A1605,$E$19:$E$34,0)))</f>
        <v>1013.3938851009249</v>
      </c>
    </row>
    <row r="1606" spans="1:3" x14ac:dyDescent="0.25">
      <c r="A1606" s="1" t="s">
        <v>3</v>
      </c>
      <c r="B1606" s="49" t="s">
        <v>0</v>
      </c>
      <c r="C1606" s="49">
        <f>INDEX('CalFire Financial Consequences'!$M$26:$P$26,INDEX($F$19:$F$34,MATCH(A1606,$E$19:$E$34,0)))</f>
        <v>1013.3938851009249</v>
      </c>
    </row>
    <row r="1607" spans="1:3" x14ac:dyDescent="0.25">
      <c r="A1607" s="1" t="s">
        <v>4</v>
      </c>
      <c r="B1607" s="49" t="s">
        <v>0</v>
      </c>
      <c r="C1607" s="49">
        <f>INDEX('CalFire Financial Consequences'!$M$26:$P$26,INDEX($F$19:$F$34,MATCH(A1607,$E$19:$E$34,0)))</f>
        <v>5361.3126300627364</v>
      </c>
    </row>
    <row r="1608" spans="1:3" x14ac:dyDescent="0.25">
      <c r="A1608" s="1" t="s">
        <v>3</v>
      </c>
      <c r="B1608" s="49" t="s">
        <v>0</v>
      </c>
      <c r="C1608" s="49">
        <f>INDEX('CalFire Financial Consequences'!$M$26:$P$26,INDEX($F$19:$F$34,MATCH(A1608,$E$19:$E$34,0)))</f>
        <v>1013.3938851009249</v>
      </c>
    </row>
    <row r="1609" spans="1:3" x14ac:dyDescent="0.25">
      <c r="A1609" s="1" t="s">
        <v>2</v>
      </c>
      <c r="B1609" s="49" t="s">
        <v>0</v>
      </c>
      <c r="C1609" s="49">
        <f>INDEX('CalFire Financial Consequences'!$M$26:$P$26,INDEX($F$19:$F$34,MATCH(A1609,$E$19:$E$34,0)))</f>
        <v>1013.3938851009249</v>
      </c>
    </row>
    <row r="1610" spans="1:3" x14ac:dyDescent="0.25">
      <c r="A1610" s="1" t="s">
        <v>2</v>
      </c>
      <c r="B1610" s="49" t="s">
        <v>0</v>
      </c>
      <c r="C1610" s="49">
        <f>INDEX('CalFire Financial Consequences'!$M$26:$P$26,INDEX($F$19:$F$34,MATCH(A1610,$E$19:$E$34,0)))</f>
        <v>1013.3938851009249</v>
      </c>
    </row>
    <row r="1611" spans="1:3" x14ac:dyDescent="0.25">
      <c r="A1611" s="1" t="s">
        <v>3</v>
      </c>
      <c r="B1611" s="49" t="s">
        <v>0</v>
      </c>
      <c r="C1611" s="49">
        <f>INDEX('CalFire Financial Consequences'!$M$26:$P$26,INDEX($F$19:$F$34,MATCH(A1611,$E$19:$E$34,0)))</f>
        <v>1013.3938851009249</v>
      </c>
    </row>
    <row r="1612" spans="1:3" x14ac:dyDescent="0.25">
      <c r="A1612" s="1" t="s">
        <v>2</v>
      </c>
      <c r="B1612" s="49" t="s">
        <v>0</v>
      </c>
      <c r="C1612" s="49">
        <f>INDEX('CalFire Financial Consequences'!$M$26:$P$26,INDEX($F$19:$F$34,MATCH(A1612,$E$19:$E$34,0)))</f>
        <v>1013.3938851009249</v>
      </c>
    </row>
    <row r="1613" spans="1:3" x14ac:dyDescent="0.25">
      <c r="A1613" s="1" t="s">
        <v>2</v>
      </c>
      <c r="B1613" s="49" t="s">
        <v>0</v>
      </c>
      <c r="C1613" s="49">
        <f>INDEX('CalFire Financial Consequences'!$M$26:$P$26,INDEX($F$19:$F$34,MATCH(A1613,$E$19:$E$34,0)))</f>
        <v>1013.3938851009249</v>
      </c>
    </row>
    <row r="1614" spans="1:3" x14ac:dyDescent="0.25">
      <c r="A1614" s="1" t="s">
        <v>4</v>
      </c>
      <c r="B1614" s="49" t="s">
        <v>0</v>
      </c>
      <c r="C1614" s="49">
        <f>INDEX('CalFire Financial Consequences'!$M$26:$P$26,INDEX($F$19:$F$34,MATCH(A1614,$E$19:$E$34,0)))</f>
        <v>5361.3126300627364</v>
      </c>
    </row>
    <row r="1615" spans="1:3" x14ac:dyDescent="0.25">
      <c r="A1615" s="1" t="s">
        <v>2</v>
      </c>
      <c r="B1615" s="49" t="s">
        <v>0</v>
      </c>
      <c r="C1615" s="49">
        <f>INDEX('CalFire Financial Consequences'!$M$26:$P$26,INDEX($F$19:$F$34,MATCH(A1615,$E$19:$E$34,0)))</f>
        <v>1013.3938851009249</v>
      </c>
    </row>
    <row r="1616" spans="1:3" x14ac:dyDescent="0.25">
      <c r="A1616" s="1" t="s">
        <v>3</v>
      </c>
      <c r="B1616" s="49" t="s">
        <v>0</v>
      </c>
      <c r="C1616" s="49">
        <f>INDEX('CalFire Financial Consequences'!$M$26:$P$26,INDEX($F$19:$F$34,MATCH(A1616,$E$19:$E$34,0)))</f>
        <v>1013.3938851009249</v>
      </c>
    </row>
    <row r="1617" spans="1:3" x14ac:dyDescent="0.25">
      <c r="A1617" s="1" t="s">
        <v>3</v>
      </c>
      <c r="B1617" s="49" t="s">
        <v>0</v>
      </c>
      <c r="C1617" s="49">
        <f>INDEX('CalFire Financial Consequences'!$M$26:$P$26,INDEX($F$19:$F$34,MATCH(A1617,$E$19:$E$34,0)))</f>
        <v>1013.3938851009249</v>
      </c>
    </row>
    <row r="1618" spans="1:3" x14ac:dyDescent="0.25">
      <c r="A1618" s="1" t="s">
        <v>2</v>
      </c>
      <c r="B1618" s="49" t="s">
        <v>0</v>
      </c>
      <c r="C1618" s="49">
        <f>INDEX('CalFire Financial Consequences'!$M$26:$P$26,INDEX($F$19:$F$34,MATCH(A1618,$E$19:$E$34,0)))</f>
        <v>1013.3938851009249</v>
      </c>
    </row>
    <row r="1619" spans="1:3" x14ac:dyDescent="0.25">
      <c r="A1619" s="1" t="s">
        <v>3</v>
      </c>
      <c r="B1619" s="49" t="s">
        <v>0</v>
      </c>
      <c r="C1619" s="49">
        <f>INDEX('CalFire Financial Consequences'!$M$26:$P$26,INDEX($F$19:$F$34,MATCH(A1619,$E$19:$E$34,0)))</f>
        <v>1013.3938851009249</v>
      </c>
    </row>
    <row r="1620" spans="1:3" x14ac:dyDescent="0.25">
      <c r="A1620" s="1" t="s">
        <v>2</v>
      </c>
      <c r="B1620" s="49" t="s">
        <v>0</v>
      </c>
      <c r="C1620" s="49">
        <f>INDEX('CalFire Financial Consequences'!$M$26:$P$26,INDEX($F$19:$F$34,MATCH(A1620,$E$19:$E$34,0)))</f>
        <v>1013.3938851009249</v>
      </c>
    </row>
    <row r="1621" spans="1:3" x14ac:dyDescent="0.25">
      <c r="A1621" s="1" t="s">
        <v>2</v>
      </c>
      <c r="B1621" s="49" t="s">
        <v>0</v>
      </c>
      <c r="C1621" s="49">
        <f>INDEX('CalFire Financial Consequences'!$M$26:$P$26,INDEX($F$19:$F$34,MATCH(A1621,$E$19:$E$34,0)))</f>
        <v>1013.3938851009249</v>
      </c>
    </row>
    <row r="1622" spans="1:3" x14ac:dyDescent="0.25">
      <c r="A1622" s="1" t="s">
        <v>2</v>
      </c>
      <c r="B1622" s="49" t="s">
        <v>0</v>
      </c>
      <c r="C1622" s="49">
        <f>INDEX('CalFire Financial Consequences'!$M$26:$P$26,INDEX($F$19:$F$34,MATCH(A1622,$E$19:$E$34,0)))</f>
        <v>1013.3938851009249</v>
      </c>
    </row>
    <row r="1623" spans="1:3" x14ac:dyDescent="0.25">
      <c r="A1623" s="1" t="s">
        <v>2</v>
      </c>
      <c r="B1623" s="49" t="s">
        <v>0</v>
      </c>
      <c r="C1623" s="49">
        <f>INDEX('CalFire Financial Consequences'!$M$26:$P$26,INDEX($F$19:$F$34,MATCH(A1623,$E$19:$E$34,0)))</f>
        <v>1013.3938851009249</v>
      </c>
    </row>
    <row r="1624" spans="1:3" x14ac:dyDescent="0.25">
      <c r="A1624" s="1" t="s">
        <v>2</v>
      </c>
      <c r="B1624" s="49" t="s">
        <v>0</v>
      </c>
      <c r="C1624" s="49">
        <f>INDEX('CalFire Financial Consequences'!$M$26:$P$26,INDEX($F$19:$F$34,MATCH(A1624,$E$19:$E$34,0)))</f>
        <v>1013.3938851009249</v>
      </c>
    </row>
    <row r="1625" spans="1:3" x14ac:dyDescent="0.25">
      <c r="A1625" s="1" t="s">
        <v>3</v>
      </c>
      <c r="B1625" s="49" t="s">
        <v>0</v>
      </c>
      <c r="C1625" s="49">
        <f>INDEX('CalFire Financial Consequences'!$M$26:$P$26,INDEX($F$19:$F$34,MATCH(A1625,$E$19:$E$34,0)))</f>
        <v>1013.3938851009249</v>
      </c>
    </row>
    <row r="1626" spans="1:3" x14ac:dyDescent="0.25">
      <c r="A1626" s="1" t="s">
        <v>3</v>
      </c>
      <c r="B1626" s="49" t="s">
        <v>0</v>
      </c>
      <c r="C1626" s="49">
        <f>INDEX('CalFire Financial Consequences'!$M$26:$P$26,INDEX($F$19:$F$34,MATCH(A1626,$E$19:$E$34,0)))</f>
        <v>1013.3938851009249</v>
      </c>
    </row>
    <row r="1627" spans="1:3" x14ac:dyDescent="0.25">
      <c r="A1627" s="1" t="s">
        <v>2</v>
      </c>
      <c r="B1627" s="49" t="s">
        <v>0</v>
      </c>
      <c r="C1627" s="49">
        <f>INDEX('CalFire Financial Consequences'!$M$26:$P$26,INDEX($F$19:$F$34,MATCH(A1627,$E$19:$E$34,0)))</f>
        <v>1013.3938851009249</v>
      </c>
    </row>
    <row r="1628" spans="1:3" x14ac:dyDescent="0.25">
      <c r="A1628" s="1" t="s">
        <v>3</v>
      </c>
      <c r="B1628" s="49" t="s">
        <v>0</v>
      </c>
      <c r="C1628" s="49">
        <f>INDEX('CalFire Financial Consequences'!$M$26:$P$26,INDEX($F$19:$F$34,MATCH(A1628,$E$19:$E$34,0)))</f>
        <v>1013.3938851009249</v>
      </c>
    </row>
    <row r="1629" spans="1:3" x14ac:dyDescent="0.25">
      <c r="A1629" s="1" t="s">
        <v>2</v>
      </c>
      <c r="B1629" s="49" t="s">
        <v>0</v>
      </c>
      <c r="C1629" s="49">
        <f>INDEX('CalFire Financial Consequences'!$M$26:$P$26,INDEX($F$19:$F$34,MATCH(A1629,$E$19:$E$34,0)))</f>
        <v>1013.3938851009249</v>
      </c>
    </row>
    <row r="1630" spans="1:3" x14ac:dyDescent="0.25">
      <c r="A1630" s="1" t="s">
        <v>3</v>
      </c>
      <c r="B1630" s="49" t="s">
        <v>0</v>
      </c>
      <c r="C1630" s="49">
        <f>INDEX('CalFire Financial Consequences'!$M$26:$P$26,INDEX($F$19:$F$34,MATCH(A1630,$E$19:$E$34,0)))</f>
        <v>1013.3938851009249</v>
      </c>
    </row>
    <row r="1631" spans="1:3" x14ac:dyDescent="0.25">
      <c r="A1631" s="1" t="s">
        <v>2</v>
      </c>
      <c r="B1631" s="49" t="s">
        <v>0</v>
      </c>
      <c r="C1631" s="49">
        <f>INDEX('CalFire Financial Consequences'!$M$26:$P$26,INDEX($F$19:$F$34,MATCH(A1631,$E$19:$E$34,0)))</f>
        <v>1013.3938851009249</v>
      </c>
    </row>
    <row r="1632" spans="1:3" x14ac:dyDescent="0.25">
      <c r="A1632" s="1" t="s">
        <v>2</v>
      </c>
      <c r="B1632" s="49" t="s">
        <v>0</v>
      </c>
      <c r="C1632" s="49">
        <f>INDEX('CalFire Financial Consequences'!$M$26:$P$26,INDEX($F$19:$F$34,MATCH(A1632,$E$19:$E$34,0)))</f>
        <v>1013.3938851009249</v>
      </c>
    </row>
    <row r="1633" spans="1:3" x14ac:dyDescent="0.25">
      <c r="A1633" s="1" t="s">
        <v>2</v>
      </c>
      <c r="B1633" s="49" t="s">
        <v>0</v>
      </c>
      <c r="C1633" s="49">
        <f>INDEX('CalFire Financial Consequences'!$M$26:$P$26,INDEX($F$19:$F$34,MATCH(A1633,$E$19:$E$34,0)))</f>
        <v>1013.3938851009249</v>
      </c>
    </row>
    <row r="1634" spans="1:3" x14ac:dyDescent="0.25">
      <c r="A1634" s="1" t="s">
        <v>4</v>
      </c>
      <c r="B1634" s="49" t="s">
        <v>0</v>
      </c>
      <c r="C1634" s="49">
        <f>INDEX('CalFire Financial Consequences'!$M$26:$P$26,INDEX($F$19:$F$34,MATCH(A1634,$E$19:$E$34,0)))</f>
        <v>5361.3126300627364</v>
      </c>
    </row>
    <row r="1635" spans="1:3" x14ac:dyDescent="0.25">
      <c r="A1635" s="1" t="s">
        <v>2</v>
      </c>
      <c r="B1635" s="49" t="s">
        <v>0</v>
      </c>
      <c r="C1635" s="49">
        <f>INDEX('CalFire Financial Consequences'!$M$26:$P$26,INDEX($F$19:$F$34,MATCH(A1635,$E$19:$E$34,0)))</f>
        <v>1013.3938851009249</v>
      </c>
    </row>
    <row r="1636" spans="1:3" x14ac:dyDescent="0.25">
      <c r="A1636" s="1" t="s">
        <v>2</v>
      </c>
      <c r="B1636" s="49" t="s">
        <v>0</v>
      </c>
      <c r="C1636" s="49">
        <f>INDEX('CalFire Financial Consequences'!$M$26:$P$26,INDEX($F$19:$F$34,MATCH(A1636,$E$19:$E$34,0)))</f>
        <v>1013.3938851009249</v>
      </c>
    </row>
    <row r="1637" spans="1:3" x14ac:dyDescent="0.25">
      <c r="A1637" s="1" t="s">
        <v>3</v>
      </c>
      <c r="B1637" s="49" t="s">
        <v>0</v>
      </c>
      <c r="C1637" s="49">
        <f>INDEX('CalFire Financial Consequences'!$M$26:$P$26,INDEX($F$19:$F$34,MATCH(A1637,$E$19:$E$34,0)))</f>
        <v>1013.3938851009249</v>
      </c>
    </row>
    <row r="1638" spans="1:3" x14ac:dyDescent="0.25">
      <c r="A1638" s="1" t="s">
        <v>5</v>
      </c>
      <c r="B1638" s="49" t="s">
        <v>0</v>
      </c>
      <c r="C1638" s="49">
        <f>INDEX('CalFire Financial Consequences'!$M$26:$P$26,INDEX($F$19:$F$34,MATCH(A1638,$E$19:$E$34,0)))</f>
        <v>1013.3938851009249</v>
      </c>
    </row>
    <row r="1639" spans="1:3" x14ac:dyDescent="0.25">
      <c r="A1639" s="1" t="s">
        <v>2</v>
      </c>
      <c r="B1639" s="49" t="s">
        <v>0</v>
      </c>
      <c r="C1639" s="49">
        <f>INDEX('CalFire Financial Consequences'!$M$26:$P$26,INDEX($F$19:$F$34,MATCH(A1639,$E$19:$E$34,0)))</f>
        <v>1013.3938851009249</v>
      </c>
    </row>
    <row r="1640" spans="1:3" x14ac:dyDescent="0.25">
      <c r="A1640" s="1" t="s">
        <v>3</v>
      </c>
      <c r="B1640" s="49" t="s">
        <v>0</v>
      </c>
      <c r="C1640" s="49">
        <f>INDEX('CalFire Financial Consequences'!$M$26:$P$26,INDEX($F$19:$F$34,MATCH(A1640,$E$19:$E$34,0)))</f>
        <v>1013.3938851009249</v>
      </c>
    </row>
    <row r="1641" spans="1:3" x14ac:dyDescent="0.25">
      <c r="A1641" s="1" t="s">
        <v>3</v>
      </c>
      <c r="B1641" s="49" t="s">
        <v>0</v>
      </c>
      <c r="C1641" s="49">
        <f>INDEX('CalFire Financial Consequences'!$M$26:$P$26,INDEX($F$19:$F$34,MATCH(A1641,$E$19:$E$34,0)))</f>
        <v>1013.3938851009249</v>
      </c>
    </row>
    <row r="1642" spans="1:3" x14ac:dyDescent="0.25">
      <c r="A1642" s="1" t="s">
        <v>3</v>
      </c>
      <c r="B1642" s="49" t="s">
        <v>0</v>
      </c>
      <c r="C1642" s="49">
        <f>INDEX('CalFire Financial Consequences'!$M$26:$P$26,INDEX($F$19:$F$34,MATCH(A1642,$E$19:$E$34,0)))</f>
        <v>1013.3938851009249</v>
      </c>
    </row>
    <row r="1643" spans="1:3" x14ac:dyDescent="0.25">
      <c r="A1643" s="1" t="s">
        <v>3</v>
      </c>
      <c r="B1643" s="49" t="s">
        <v>0</v>
      </c>
      <c r="C1643" s="49">
        <f>INDEX('CalFire Financial Consequences'!$M$26:$P$26,INDEX($F$19:$F$34,MATCH(A1643,$E$19:$E$34,0)))</f>
        <v>1013.3938851009249</v>
      </c>
    </row>
    <row r="1644" spans="1:3" x14ac:dyDescent="0.25">
      <c r="A1644" s="1" t="s">
        <v>4</v>
      </c>
      <c r="B1644" s="49" t="s">
        <v>0</v>
      </c>
      <c r="C1644" s="49">
        <f>INDEX('CalFire Financial Consequences'!$M$26:$P$26,INDEX($F$19:$F$34,MATCH(A1644,$E$19:$E$34,0)))</f>
        <v>5361.3126300627364</v>
      </c>
    </row>
    <row r="1645" spans="1:3" x14ac:dyDescent="0.25">
      <c r="A1645" s="1" t="s">
        <v>4</v>
      </c>
      <c r="B1645" s="49" t="s">
        <v>0</v>
      </c>
      <c r="C1645" s="49">
        <f>INDEX('CalFire Financial Consequences'!$M$26:$P$26,INDEX($F$19:$F$34,MATCH(A1645,$E$19:$E$34,0)))</f>
        <v>5361.3126300627364</v>
      </c>
    </row>
    <row r="1646" spans="1:3" x14ac:dyDescent="0.25">
      <c r="A1646" s="1" t="s">
        <v>2</v>
      </c>
      <c r="B1646" s="49" t="s">
        <v>0</v>
      </c>
      <c r="C1646" s="49">
        <f>INDEX('CalFire Financial Consequences'!$M$26:$P$26,INDEX($F$19:$F$34,MATCH(A1646,$E$19:$E$34,0)))</f>
        <v>1013.3938851009249</v>
      </c>
    </row>
    <row r="1647" spans="1:3" x14ac:dyDescent="0.25">
      <c r="A1647" s="1" t="s">
        <v>3</v>
      </c>
      <c r="B1647" s="49" t="s">
        <v>0</v>
      </c>
      <c r="C1647" s="49">
        <f>INDEX('CalFire Financial Consequences'!$M$26:$P$26,INDEX($F$19:$F$34,MATCH(A1647,$E$19:$E$34,0)))</f>
        <v>1013.3938851009249</v>
      </c>
    </row>
    <row r="1648" spans="1:3" x14ac:dyDescent="0.25">
      <c r="A1648" s="1" t="s">
        <v>2</v>
      </c>
      <c r="B1648" s="49" t="s">
        <v>0</v>
      </c>
      <c r="C1648" s="49">
        <f>INDEX('CalFire Financial Consequences'!$M$26:$P$26,INDEX($F$19:$F$34,MATCH(A1648,$E$19:$E$34,0)))</f>
        <v>1013.3938851009249</v>
      </c>
    </row>
    <row r="1649" spans="1:3" x14ac:dyDescent="0.25">
      <c r="A1649" s="1" t="s">
        <v>2</v>
      </c>
      <c r="B1649" s="49" t="s">
        <v>0</v>
      </c>
      <c r="C1649" s="49">
        <f>INDEX('CalFire Financial Consequences'!$M$26:$P$26,INDEX($F$19:$F$34,MATCH(A1649,$E$19:$E$34,0)))</f>
        <v>1013.3938851009249</v>
      </c>
    </row>
    <row r="1650" spans="1:3" x14ac:dyDescent="0.25">
      <c r="A1650" s="1" t="s">
        <v>2</v>
      </c>
      <c r="B1650" s="49" t="s">
        <v>0</v>
      </c>
      <c r="C1650" s="49">
        <f>INDEX('CalFire Financial Consequences'!$M$26:$P$26,INDEX($F$19:$F$34,MATCH(A1650,$E$19:$E$34,0)))</f>
        <v>1013.3938851009249</v>
      </c>
    </row>
    <row r="1651" spans="1:3" x14ac:dyDescent="0.25">
      <c r="A1651" s="1" t="s">
        <v>3</v>
      </c>
      <c r="B1651" s="49" t="s">
        <v>0</v>
      </c>
      <c r="C1651" s="49">
        <f>INDEX('CalFire Financial Consequences'!$M$26:$P$26,INDEX($F$19:$F$34,MATCH(A1651,$E$19:$E$34,0)))</f>
        <v>1013.3938851009249</v>
      </c>
    </row>
    <row r="1652" spans="1:3" x14ac:dyDescent="0.25">
      <c r="A1652" s="1" t="s">
        <v>2</v>
      </c>
      <c r="B1652" s="49" t="s">
        <v>0</v>
      </c>
      <c r="C1652" s="49">
        <f>INDEX('CalFire Financial Consequences'!$M$26:$P$26,INDEX($F$19:$F$34,MATCH(A1652,$E$19:$E$34,0)))</f>
        <v>1013.3938851009249</v>
      </c>
    </row>
    <row r="1653" spans="1:3" x14ac:dyDescent="0.25">
      <c r="A1653" s="1" t="s">
        <v>3</v>
      </c>
      <c r="B1653" s="49" t="s">
        <v>0</v>
      </c>
      <c r="C1653" s="49">
        <f>INDEX('CalFire Financial Consequences'!$M$26:$P$26,INDEX($F$19:$F$34,MATCH(A1653,$E$19:$E$34,0)))</f>
        <v>1013.3938851009249</v>
      </c>
    </row>
    <row r="1654" spans="1:3" x14ac:dyDescent="0.25">
      <c r="A1654" s="1" t="s">
        <v>2</v>
      </c>
      <c r="B1654" s="49" t="s">
        <v>0</v>
      </c>
      <c r="C1654" s="49">
        <f>INDEX('CalFire Financial Consequences'!$M$26:$P$26,INDEX($F$19:$F$34,MATCH(A1654,$E$19:$E$34,0)))</f>
        <v>1013.3938851009249</v>
      </c>
    </row>
    <row r="1655" spans="1:3" x14ac:dyDescent="0.25">
      <c r="A1655" s="1" t="s">
        <v>2</v>
      </c>
      <c r="B1655" s="49" t="s">
        <v>0</v>
      </c>
      <c r="C1655" s="49">
        <f>INDEX('CalFire Financial Consequences'!$M$26:$P$26,INDEX($F$19:$F$34,MATCH(A1655,$E$19:$E$34,0)))</f>
        <v>1013.3938851009249</v>
      </c>
    </row>
    <row r="1656" spans="1:3" x14ac:dyDescent="0.25">
      <c r="A1656" s="1" t="s">
        <v>3</v>
      </c>
      <c r="B1656" s="49" t="s">
        <v>0</v>
      </c>
      <c r="C1656" s="49">
        <f>INDEX('CalFire Financial Consequences'!$M$26:$P$26,INDEX($F$19:$F$34,MATCH(A1656,$E$19:$E$34,0)))</f>
        <v>1013.3938851009249</v>
      </c>
    </row>
    <row r="1657" spans="1:3" x14ac:dyDescent="0.25">
      <c r="A1657" s="1" t="s">
        <v>2</v>
      </c>
      <c r="B1657" s="49" t="s">
        <v>0</v>
      </c>
      <c r="C1657" s="49">
        <f>INDEX('CalFire Financial Consequences'!$M$26:$P$26,INDEX($F$19:$F$34,MATCH(A1657,$E$19:$E$34,0)))</f>
        <v>1013.3938851009249</v>
      </c>
    </row>
    <row r="1658" spans="1:3" x14ac:dyDescent="0.25">
      <c r="A1658" s="1" t="s">
        <v>3</v>
      </c>
      <c r="B1658" s="49" t="s">
        <v>0</v>
      </c>
      <c r="C1658" s="49">
        <f>INDEX('CalFire Financial Consequences'!$M$26:$P$26,INDEX($F$19:$F$34,MATCH(A1658,$E$19:$E$34,0)))</f>
        <v>1013.3938851009249</v>
      </c>
    </row>
    <row r="1659" spans="1:3" x14ac:dyDescent="0.25">
      <c r="A1659" s="1" t="s">
        <v>3</v>
      </c>
      <c r="B1659" s="49" t="s">
        <v>0</v>
      </c>
      <c r="C1659" s="49">
        <f>INDEX('CalFire Financial Consequences'!$M$26:$P$26,INDEX($F$19:$F$34,MATCH(A1659,$E$19:$E$34,0)))</f>
        <v>1013.3938851009249</v>
      </c>
    </row>
    <row r="1660" spans="1:3" x14ac:dyDescent="0.25">
      <c r="A1660" s="1" t="s">
        <v>5</v>
      </c>
      <c r="B1660" s="49" t="s">
        <v>0</v>
      </c>
      <c r="C1660" s="49">
        <f>INDEX('CalFire Financial Consequences'!$M$26:$P$26,INDEX($F$19:$F$34,MATCH(A1660,$E$19:$E$34,0)))</f>
        <v>1013.3938851009249</v>
      </c>
    </row>
    <row r="1661" spans="1:3" x14ac:dyDescent="0.25">
      <c r="A1661" s="1" t="s">
        <v>4</v>
      </c>
      <c r="B1661" s="49" t="s">
        <v>0</v>
      </c>
      <c r="C1661" s="49">
        <f>INDEX('CalFire Financial Consequences'!$M$26:$P$26,INDEX($F$19:$F$34,MATCH(A1661,$E$19:$E$34,0)))</f>
        <v>5361.3126300627364</v>
      </c>
    </row>
    <row r="1662" spans="1:3" x14ac:dyDescent="0.25">
      <c r="A1662" s="1" t="s">
        <v>3</v>
      </c>
      <c r="B1662" s="49" t="s">
        <v>0</v>
      </c>
      <c r="C1662" s="49">
        <f>INDEX('CalFire Financial Consequences'!$M$26:$P$26,INDEX($F$19:$F$34,MATCH(A1662,$E$19:$E$34,0)))</f>
        <v>1013.3938851009249</v>
      </c>
    </row>
    <row r="1663" spans="1:3" x14ac:dyDescent="0.25">
      <c r="A1663" s="1" t="s">
        <v>3</v>
      </c>
      <c r="B1663" s="49" t="s">
        <v>0</v>
      </c>
      <c r="C1663" s="49">
        <f>INDEX('CalFire Financial Consequences'!$M$26:$P$26,INDEX($F$19:$F$34,MATCH(A1663,$E$19:$E$34,0)))</f>
        <v>1013.3938851009249</v>
      </c>
    </row>
    <row r="1664" spans="1:3" x14ac:dyDescent="0.25">
      <c r="A1664" s="1" t="s">
        <v>2</v>
      </c>
      <c r="B1664" s="49" t="s">
        <v>0</v>
      </c>
      <c r="C1664" s="49">
        <f>INDEX('CalFire Financial Consequences'!$M$26:$P$26,INDEX($F$19:$F$34,MATCH(A1664,$E$19:$E$34,0)))</f>
        <v>1013.3938851009249</v>
      </c>
    </row>
    <row r="1665" spans="1:3" x14ac:dyDescent="0.25">
      <c r="A1665" s="1" t="s">
        <v>3</v>
      </c>
      <c r="B1665" s="49" t="s">
        <v>0</v>
      </c>
      <c r="C1665" s="49">
        <f>INDEX('CalFire Financial Consequences'!$M$26:$P$26,INDEX($F$19:$F$34,MATCH(A1665,$E$19:$E$34,0)))</f>
        <v>1013.3938851009249</v>
      </c>
    </row>
    <row r="1666" spans="1:3" x14ac:dyDescent="0.25">
      <c r="A1666" s="1" t="s">
        <v>2</v>
      </c>
      <c r="B1666" s="49" t="s">
        <v>0</v>
      </c>
      <c r="C1666" s="49">
        <f>INDEX('CalFire Financial Consequences'!$M$26:$P$26,INDEX($F$19:$F$34,MATCH(A1666,$E$19:$E$34,0)))</f>
        <v>1013.3938851009249</v>
      </c>
    </row>
    <row r="1667" spans="1:3" x14ac:dyDescent="0.25">
      <c r="A1667" s="1" t="s">
        <v>3</v>
      </c>
      <c r="B1667" s="49" t="s">
        <v>0</v>
      </c>
      <c r="C1667" s="49">
        <f>INDEX('CalFire Financial Consequences'!$M$26:$P$26,INDEX($F$19:$F$34,MATCH(A1667,$E$19:$E$34,0)))</f>
        <v>1013.3938851009249</v>
      </c>
    </row>
    <row r="1668" spans="1:3" x14ac:dyDescent="0.25">
      <c r="A1668" s="1" t="s">
        <v>2</v>
      </c>
      <c r="B1668" s="49" t="s">
        <v>0</v>
      </c>
      <c r="C1668" s="49">
        <f>INDEX('CalFire Financial Consequences'!$M$26:$P$26,INDEX($F$19:$F$34,MATCH(A1668,$E$19:$E$34,0)))</f>
        <v>1013.3938851009249</v>
      </c>
    </row>
    <row r="1669" spans="1:3" x14ac:dyDescent="0.25">
      <c r="A1669" s="1" t="s">
        <v>5</v>
      </c>
      <c r="B1669" s="49" t="s">
        <v>0</v>
      </c>
      <c r="C1669" s="49">
        <f>INDEX('CalFire Financial Consequences'!$M$26:$P$26,INDEX($F$19:$F$34,MATCH(A1669,$E$19:$E$34,0)))</f>
        <v>1013.3938851009249</v>
      </c>
    </row>
    <row r="1670" spans="1:3" x14ac:dyDescent="0.25">
      <c r="A1670" s="1" t="s">
        <v>2</v>
      </c>
      <c r="B1670" s="49" t="s">
        <v>0</v>
      </c>
      <c r="C1670" s="49">
        <f>INDEX('CalFire Financial Consequences'!$M$26:$P$26,INDEX($F$19:$F$34,MATCH(A1670,$E$19:$E$34,0)))</f>
        <v>1013.3938851009249</v>
      </c>
    </row>
    <row r="1671" spans="1:3" x14ac:dyDescent="0.25">
      <c r="A1671" s="1" t="s">
        <v>8</v>
      </c>
      <c r="B1671" s="49" t="s">
        <v>0</v>
      </c>
      <c r="C1671" s="49">
        <f>INDEX('CalFire Financial Consequences'!$M$26:$P$26,INDEX($F$19:$F$34,MATCH(A1671,$E$19:$E$34,0)))</f>
        <v>1013.3938851009249</v>
      </c>
    </row>
    <row r="1672" spans="1:3" x14ac:dyDescent="0.25">
      <c r="A1672" s="1" t="s">
        <v>8</v>
      </c>
      <c r="B1672" s="49" t="s">
        <v>0</v>
      </c>
      <c r="C1672" s="49">
        <f>INDEX('CalFire Financial Consequences'!$M$26:$P$26,INDEX($F$19:$F$34,MATCH(A1672,$E$19:$E$34,0)))</f>
        <v>1013.3938851009249</v>
      </c>
    </row>
    <row r="1673" spans="1:3" x14ac:dyDescent="0.25">
      <c r="A1673" s="1" t="s">
        <v>2</v>
      </c>
      <c r="B1673" s="49" t="s">
        <v>0</v>
      </c>
      <c r="C1673" s="49">
        <f>INDEX('CalFire Financial Consequences'!$M$26:$P$26,INDEX($F$19:$F$34,MATCH(A1673,$E$19:$E$34,0)))</f>
        <v>1013.3938851009249</v>
      </c>
    </row>
    <row r="1674" spans="1:3" x14ac:dyDescent="0.25">
      <c r="A1674" s="1" t="s">
        <v>4</v>
      </c>
      <c r="B1674" s="49" t="s">
        <v>0</v>
      </c>
      <c r="C1674" s="49">
        <f>INDEX('CalFire Financial Consequences'!$M$26:$P$26,INDEX($F$19:$F$34,MATCH(A1674,$E$19:$E$34,0)))</f>
        <v>5361.3126300627364</v>
      </c>
    </row>
    <row r="1675" spans="1:3" x14ac:dyDescent="0.25">
      <c r="A1675" s="1" t="s">
        <v>2</v>
      </c>
      <c r="B1675" s="49" t="s">
        <v>0</v>
      </c>
      <c r="C1675" s="49">
        <f>INDEX('CalFire Financial Consequences'!$M$26:$P$26,INDEX($F$19:$F$34,MATCH(A1675,$E$19:$E$34,0)))</f>
        <v>1013.3938851009249</v>
      </c>
    </row>
    <row r="1676" spans="1:3" x14ac:dyDescent="0.25">
      <c r="A1676" s="1" t="s">
        <v>8</v>
      </c>
      <c r="B1676" s="49" t="s">
        <v>0</v>
      </c>
      <c r="C1676" s="49">
        <f>INDEX('CalFire Financial Consequences'!$M$26:$P$26,INDEX($F$19:$F$34,MATCH(A1676,$E$19:$E$34,0)))</f>
        <v>1013.3938851009249</v>
      </c>
    </row>
    <row r="1677" spans="1:3" x14ac:dyDescent="0.25">
      <c r="A1677" s="1" t="s">
        <v>2</v>
      </c>
      <c r="B1677" s="49" t="s">
        <v>0</v>
      </c>
      <c r="C1677" s="49">
        <f>INDEX('CalFire Financial Consequences'!$M$26:$P$26,INDEX($F$19:$F$34,MATCH(A1677,$E$19:$E$34,0)))</f>
        <v>1013.3938851009249</v>
      </c>
    </row>
    <row r="1678" spans="1:3" x14ac:dyDescent="0.25">
      <c r="A1678" s="1" t="s">
        <v>2</v>
      </c>
      <c r="B1678" s="49" t="s">
        <v>0</v>
      </c>
      <c r="C1678" s="49">
        <f>INDEX('CalFire Financial Consequences'!$M$26:$P$26,INDEX($F$19:$F$34,MATCH(A1678,$E$19:$E$34,0)))</f>
        <v>1013.3938851009249</v>
      </c>
    </row>
    <row r="1679" spans="1:3" x14ac:dyDescent="0.25">
      <c r="A1679" s="1" t="s">
        <v>4</v>
      </c>
      <c r="B1679" s="49" t="s">
        <v>0</v>
      </c>
      <c r="C1679" s="49">
        <f>INDEX('CalFire Financial Consequences'!$M$26:$P$26,INDEX($F$19:$F$34,MATCH(A1679,$E$19:$E$34,0)))</f>
        <v>5361.3126300627364</v>
      </c>
    </row>
    <row r="1680" spans="1:3" x14ac:dyDescent="0.25">
      <c r="A1680" s="1" t="s">
        <v>2</v>
      </c>
      <c r="B1680" s="49" t="s">
        <v>0</v>
      </c>
      <c r="C1680" s="49">
        <f>INDEX('CalFire Financial Consequences'!$M$26:$P$26,INDEX($F$19:$F$34,MATCH(A1680,$E$19:$E$34,0)))</f>
        <v>1013.3938851009249</v>
      </c>
    </row>
    <row r="1681" spans="1:3" x14ac:dyDescent="0.25">
      <c r="A1681" s="1" t="s">
        <v>4</v>
      </c>
      <c r="B1681" s="49" t="s">
        <v>0</v>
      </c>
      <c r="C1681" s="49">
        <f>INDEX('CalFire Financial Consequences'!$M$26:$P$26,INDEX($F$19:$F$34,MATCH(A1681,$E$19:$E$34,0)))</f>
        <v>5361.3126300627364</v>
      </c>
    </row>
    <row r="1682" spans="1:3" x14ac:dyDescent="0.25">
      <c r="A1682" s="1" t="s">
        <v>2</v>
      </c>
      <c r="B1682" s="49" t="s">
        <v>0</v>
      </c>
      <c r="C1682" s="49">
        <f>INDEX('CalFire Financial Consequences'!$M$26:$P$26,INDEX($F$19:$F$34,MATCH(A1682,$E$19:$E$34,0)))</f>
        <v>1013.3938851009249</v>
      </c>
    </row>
    <row r="1683" spans="1:3" x14ac:dyDescent="0.25">
      <c r="A1683" s="1" t="s">
        <v>8</v>
      </c>
      <c r="B1683" s="49" t="s">
        <v>0</v>
      </c>
      <c r="C1683" s="49">
        <f>INDEX('CalFire Financial Consequences'!$M$26:$P$26,INDEX($F$19:$F$34,MATCH(A1683,$E$19:$E$34,0)))</f>
        <v>1013.3938851009249</v>
      </c>
    </row>
    <row r="1684" spans="1:3" x14ac:dyDescent="0.25">
      <c r="A1684" s="1" t="s">
        <v>2</v>
      </c>
      <c r="B1684" s="49" t="s">
        <v>0</v>
      </c>
      <c r="C1684" s="49">
        <f>INDEX('CalFire Financial Consequences'!$M$26:$P$26,INDEX($F$19:$F$34,MATCH(A1684,$E$19:$E$34,0)))</f>
        <v>1013.3938851009249</v>
      </c>
    </row>
    <row r="1685" spans="1:3" x14ac:dyDescent="0.25">
      <c r="A1685" s="1" t="s">
        <v>4</v>
      </c>
      <c r="B1685" s="49" t="s">
        <v>0</v>
      </c>
      <c r="C1685" s="49">
        <f>INDEX('CalFire Financial Consequences'!$M$26:$P$26,INDEX($F$19:$F$34,MATCH(A1685,$E$19:$E$34,0)))</f>
        <v>5361.3126300627364</v>
      </c>
    </row>
    <row r="1686" spans="1:3" x14ac:dyDescent="0.25">
      <c r="A1686" s="1" t="s">
        <v>8</v>
      </c>
      <c r="B1686" s="49" t="s">
        <v>0</v>
      </c>
      <c r="C1686" s="49">
        <f>INDEX('CalFire Financial Consequences'!$M$26:$P$26,INDEX($F$19:$F$34,MATCH(A1686,$E$19:$E$34,0)))</f>
        <v>1013.3938851009249</v>
      </c>
    </row>
    <row r="1687" spans="1:3" x14ac:dyDescent="0.25">
      <c r="A1687" s="1" t="s">
        <v>2</v>
      </c>
      <c r="B1687" s="49" t="s">
        <v>0</v>
      </c>
      <c r="C1687" s="49">
        <f>INDEX('CalFire Financial Consequences'!$M$26:$P$26,INDEX($F$19:$F$34,MATCH(A1687,$E$19:$E$34,0)))</f>
        <v>1013.3938851009249</v>
      </c>
    </row>
    <row r="1688" spans="1:3" x14ac:dyDescent="0.25">
      <c r="A1688" s="1" t="s">
        <v>2</v>
      </c>
      <c r="B1688" s="49" t="s">
        <v>0</v>
      </c>
      <c r="C1688" s="49">
        <f>INDEX('CalFire Financial Consequences'!$M$26:$P$26,INDEX($F$19:$F$34,MATCH(A1688,$E$19:$E$34,0)))</f>
        <v>1013.3938851009249</v>
      </c>
    </row>
    <row r="1689" spans="1:3" x14ac:dyDescent="0.25">
      <c r="A1689" s="1" t="s">
        <v>8</v>
      </c>
      <c r="B1689" s="49" t="s">
        <v>0</v>
      </c>
      <c r="C1689" s="49">
        <f>INDEX('CalFire Financial Consequences'!$M$26:$P$26,INDEX($F$19:$F$34,MATCH(A1689,$E$19:$E$34,0)))</f>
        <v>1013.3938851009249</v>
      </c>
    </row>
    <row r="1690" spans="1:3" x14ac:dyDescent="0.25">
      <c r="A1690" s="1" t="s">
        <v>2</v>
      </c>
      <c r="B1690" s="49" t="s">
        <v>0</v>
      </c>
      <c r="C1690" s="49">
        <f>INDEX('CalFire Financial Consequences'!$M$26:$P$26,INDEX($F$19:$F$34,MATCH(A1690,$E$19:$E$34,0)))</f>
        <v>1013.3938851009249</v>
      </c>
    </row>
    <row r="1691" spans="1:3" x14ac:dyDescent="0.25">
      <c r="A1691" s="1" t="s">
        <v>8</v>
      </c>
      <c r="B1691" s="49" t="s">
        <v>0</v>
      </c>
      <c r="C1691" s="49">
        <f>INDEX('CalFire Financial Consequences'!$M$26:$P$26,INDEX($F$19:$F$34,MATCH(A1691,$E$19:$E$34,0)))</f>
        <v>1013.3938851009249</v>
      </c>
    </row>
    <row r="1692" spans="1:3" x14ac:dyDescent="0.25">
      <c r="A1692" s="1" t="s">
        <v>8</v>
      </c>
      <c r="B1692" s="49" t="s">
        <v>0</v>
      </c>
      <c r="C1692" s="49">
        <f>INDEX('CalFire Financial Consequences'!$M$26:$P$26,INDEX($F$19:$F$34,MATCH(A1692,$E$19:$E$34,0)))</f>
        <v>1013.3938851009249</v>
      </c>
    </row>
    <row r="1693" spans="1:3" x14ac:dyDescent="0.25">
      <c r="A1693" s="1" t="s">
        <v>2</v>
      </c>
      <c r="B1693" s="49" t="s">
        <v>0</v>
      </c>
      <c r="C1693" s="49">
        <f>INDEX('CalFire Financial Consequences'!$M$26:$P$26,INDEX($F$19:$F$34,MATCH(A1693,$E$19:$E$34,0)))</f>
        <v>1013.3938851009249</v>
      </c>
    </row>
    <row r="1694" spans="1:3" x14ac:dyDescent="0.25">
      <c r="A1694" s="1" t="s">
        <v>2</v>
      </c>
      <c r="B1694" s="49" t="s">
        <v>0</v>
      </c>
      <c r="C1694" s="49">
        <f>INDEX('CalFire Financial Consequences'!$M$26:$P$26,INDEX($F$19:$F$34,MATCH(A1694,$E$19:$E$34,0)))</f>
        <v>1013.3938851009249</v>
      </c>
    </row>
    <row r="1695" spans="1:3" x14ac:dyDescent="0.25">
      <c r="A1695" s="1" t="s">
        <v>2</v>
      </c>
      <c r="B1695" s="49" t="s">
        <v>0</v>
      </c>
      <c r="C1695" s="49">
        <f>INDEX('CalFire Financial Consequences'!$M$26:$P$26,INDEX($F$19:$F$34,MATCH(A1695,$E$19:$E$34,0)))</f>
        <v>1013.3938851009249</v>
      </c>
    </row>
    <row r="1696" spans="1:3" x14ac:dyDescent="0.25">
      <c r="A1696" s="1" t="s">
        <v>5</v>
      </c>
      <c r="B1696" s="49" t="s">
        <v>0</v>
      </c>
      <c r="C1696" s="49">
        <f>INDEX('CalFire Financial Consequences'!$M$26:$P$26,INDEX($F$19:$F$34,MATCH(A1696,$E$19:$E$34,0)))</f>
        <v>1013.3938851009249</v>
      </c>
    </row>
    <row r="1697" spans="1:3" x14ac:dyDescent="0.25">
      <c r="A1697" s="1" t="s">
        <v>2</v>
      </c>
      <c r="B1697" s="49" t="s">
        <v>0</v>
      </c>
      <c r="C1697" s="49">
        <f>INDEX('CalFire Financial Consequences'!$M$26:$P$26,INDEX($F$19:$F$34,MATCH(A1697,$E$19:$E$34,0)))</f>
        <v>1013.3938851009249</v>
      </c>
    </row>
    <row r="1698" spans="1:3" x14ac:dyDescent="0.25">
      <c r="A1698" s="1" t="s">
        <v>4</v>
      </c>
      <c r="B1698" s="49" t="s">
        <v>0</v>
      </c>
      <c r="C1698" s="49">
        <f>INDEX('CalFire Financial Consequences'!$M$26:$P$26,INDEX($F$19:$F$34,MATCH(A1698,$E$19:$E$34,0)))</f>
        <v>5361.3126300627364</v>
      </c>
    </row>
    <row r="1699" spans="1:3" x14ac:dyDescent="0.25">
      <c r="A1699" s="1" t="s">
        <v>2</v>
      </c>
      <c r="B1699" s="49" t="s">
        <v>0</v>
      </c>
      <c r="C1699" s="49">
        <f>INDEX('CalFire Financial Consequences'!$M$26:$P$26,INDEX($F$19:$F$34,MATCH(A1699,$E$19:$E$34,0)))</f>
        <v>1013.3938851009249</v>
      </c>
    </row>
    <row r="1700" spans="1:3" x14ac:dyDescent="0.25">
      <c r="A1700" s="1" t="s">
        <v>4</v>
      </c>
      <c r="B1700" s="49" t="s">
        <v>0</v>
      </c>
      <c r="C1700" s="49">
        <f>INDEX('CalFire Financial Consequences'!$M$26:$P$26,INDEX($F$19:$F$34,MATCH(A1700,$E$19:$E$34,0)))</f>
        <v>5361.3126300627364</v>
      </c>
    </row>
    <row r="1701" spans="1:3" x14ac:dyDescent="0.25">
      <c r="A1701" s="1" t="s">
        <v>8</v>
      </c>
      <c r="B1701" s="49" t="s">
        <v>0</v>
      </c>
      <c r="C1701" s="49">
        <f>INDEX('CalFire Financial Consequences'!$M$26:$P$26,INDEX($F$19:$F$34,MATCH(A1701,$E$19:$E$34,0)))</f>
        <v>1013.3938851009249</v>
      </c>
    </row>
    <row r="1702" spans="1:3" x14ac:dyDescent="0.25">
      <c r="A1702" s="1" t="s">
        <v>4</v>
      </c>
      <c r="B1702" s="49" t="s">
        <v>0</v>
      </c>
      <c r="C1702" s="49">
        <f>INDEX('CalFire Financial Consequences'!$M$26:$P$26,INDEX($F$19:$F$34,MATCH(A1702,$E$19:$E$34,0)))</f>
        <v>5361.3126300627364</v>
      </c>
    </row>
    <row r="1703" spans="1:3" x14ac:dyDescent="0.25">
      <c r="A1703" s="1" t="s">
        <v>4</v>
      </c>
      <c r="B1703" s="49" t="s">
        <v>0</v>
      </c>
      <c r="C1703" s="49">
        <f>INDEX('CalFire Financial Consequences'!$M$26:$P$26,INDEX($F$19:$F$34,MATCH(A1703,$E$19:$E$34,0)))</f>
        <v>5361.3126300627364</v>
      </c>
    </row>
    <row r="1704" spans="1:3" x14ac:dyDescent="0.25">
      <c r="A1704" s="1" t="s">
        <v>8</v>
      </c>
      <c r="B1704" s="49" t="s">
        <v>0</v>
      </c>
      <c r="C1704" s="49">
        <f>INDEX('CalFire Financial Consequences'!$M$26:$P$26,INDEX($F$19:$F$34,MATCH(A1704,$E$19:$E$34,0)))</f>
        <v>1013.3938851009249</v>
      </c>
    </row>
    <row r="1705" spans="1:3" x14ac:dyDescent="0.25">
      <c r="A1705" s="1" t="s">
        <v>2</v>
      </c>
      <c r="B1705" s="49" t="s">
        <v>0</v>
      </c>
      <c r="C1705" s="49">
        <f>INDEX('CalFire Financial Consequences'!$M$26:$P$26,INDEX($F$19:$F$34,MATCH(A1705,$E$19:$E$34,0)))</f>
        <v>1013.3938851009249</v>
      </c>
    </row>
    <row r="1706" spans="1:3" x14ac:dyDescent="0.25">
      <c r="A1706" s="1" t="s">
        <v>2</v>
      </c>
      <c r="B1706" s="49" t="s">
        <v>0</v>
      </c>
      <c r="C1706" s="49">
        <f>INDEX('CalFire Financial Consequences'!$M$26:$P$26,INDEX($F$19:$F$34,MATCH(A1706,$E$19:$E$34,0)))</f>
        <v>1013.3938851009249</v>
      </c>
    </row>
    <row r="1707" spans="1:3" x14ac:dyDescent="0.25">
      <c r="A1707" s="1" t="s">
        <v>2</v>
      </c>
      <c r="B1707" s="49" t="s">
        <v>0</v>
      </c>
      <c r="C1707" s="49">
        <f>INDEX('CalFire Financial Consequences'!$M$26:$P$26,INDEX($F$19:$F$34,MATCH(A1707,$E$19:$E$34,0)))</f>
        <v>1013.3938851009249</v>
      </c>
    </row>
    <row r="1708" spans="1:3" x14ac:dyDescent="0.25">
      <c r="A1708" s="1" t="s">
        <v>2</v>
      </c>
      <c r="B1708" s="49" t="s">
        <v>0</v>
      </c>
      <c r="C1708" s="49">
        <f>INDEX('CalFire Financial Consequences'!$M$26:$P$26,INDEX($F$19:$F$34,MATCH(A1708,$E$19:$E$34,0)))</f>
        <v>1013.3938851009249</v>
      </c>
    </row>
    <row r="1709" spans="1:3" x14ac:dyDescent="0.25">
      <c r="A1709" s="1" t="s">
        <v>2</v>
      </c>
      <c r="B1709" s="49" t="s">
        <v>0</v>
      </c>
      <c r="C1709" s="49">
        <f>INDEX('CalFire Financial Consequences'!$M$26:$P$26,INDEX($F$19:$F$34,MATCH(A1709,$E$19:$E$34,0)))</f>
        <v>1013.3938851009249</v>
      </c>
    </row>
    <row r="1710" spans="1:3" x14ac:dyDescent="0.25">
      <c r="A1710" s="1" t="s">
        <v>2</v>
      </c>
      <c r="B1710" s="49" t="s">
        <v>0</v>
      </c>
      <c r="C1710" s="49">
        <f>INDEX('CalFire Financial Consequences'!$M$26:$P$26,INDEX($F$19:$F$34,MATCH(A1710,$E$19:$E$34,0)))</f>
        <v>1013.3938851009249</v>
      </c>
    </row>
    <row r="1711" spans="1:3" x14ac:dyDescent="0.25">
      <c r="A1711" s="1" t="s">
        <v>4</v>
      </c>
      <c r="B1711" s="49" t="s">
        <v>0</v>
      </c>
      <c r="C1711" s="49">
        <f>INDEX('CalFire Financial Consequences'!$M$26:$P$26,INDEX($F$19:$F$34,MATCH(A1711,$E$19:$E$34,0)))</f>
        <v>5361.3126300627364</v>
      </c>
    </row>
    <row r="1712" spans="1:3" x14ac:dyDescent="0.25">
      <c r="A1712" s="1" t="s">
        <v>5</v>
      </c>
      <c r="B1712" s="49" t="s">
        <v>0</v>
      </c>
      <c r="C1712" s="49">
        <f>INDEX('CalFire Financial Consequences'!$M$26:$P$26,INDEX($F$19:$F$34,MATCH(A1712,$E$19:$E$34,0)))</f>
        <v>1013.3938851009249</v>
      </c>
    </row>
    <row r="1713" spans="1:3" x14ac:dyDescent="0.25">
      <c r="A1713" s="1" t="s">
        <v>2</v>
      </c>
      <c r="B1713" s="49" t="s">
        <v>0</v>
      </c>
      <c r="C1713" s="49">
        <f>INDEX('CalFire Financial Consequences'!$M$26:$P$26,INDEX($F$19:$F$34,MATCH(A1713,$E$19:$E$34,0)))</f>
        <v>1013.3938851009249</v>
      </c>
    </row>
    <row r="1714" spans="1:3" x14ac:dyDescent="0.25">
      <c r="A1714" s="1" t="s">
        <v>4</v>
      </c>
      <c r="B1714" s="49" t="s">
        <v>0</v>
      </c>
      <c r="C1714" s="49">
        <f>INDEX('CalFire Financial Consequences'!$M$26:$P$26,INDEX($F$19:$F$34,MATCH(A1714,$E$19:$E$34,0)))</f>
        <v>5361.3126300627364</v>
      </c>
    </row>
    <row r="1715" spans="1:3" x14ac:dyDescent="0.25">
      <c r="A1715" s="1" t="s">
        <v>2</v>
      </c>
      <c r="B1715" s="49" t="s">
        <v>0</v>
      </c>
      <c r="C1715" s="49">
        <f>INDEX('CalFire Financial Consequences'!$M$26:$P$26,INDEX($F$19:$F$34,MATCH(A1715,$E$19:$E$34,0)))</f>
        <v>1013.3938851009249</v>
      </c>
    </row>
    <row r="1716" spans="1:3" x14ac:dyDescent="0.25">
      <c r="A1716" s="1" t="s">
        <v>2</v>
      </c>
      <c r="B1716" s="49" t="s">
        <v>0</v>
      </c>
      <c r="C1716" s="49">
        <f>INDEX('CalFire Financial Consequences'!$M$26:$P$26,INDEX($F$19:$F$34,MATCH(A1716,$E$19:$E$34,0)))</f>
        <v>1013.3938851009249</v>
      </c>
    </row>
    <row r="1717" spans="1:3" x14ac:dyDescent="0.25">
      <c r="A1717" s="1" t="s">
        <v>4</v>
      </c>
      <c r="B1717" s="49" t="s">
        <v>0</v>
      </c>
      <c r="C1717" s="49">
        <f>INDEX('CalFire Financial Consequences'!$M$26:$P$26,INDEX($F$19:$F$34,MATCH(A1717,$E$19:$E$34,0)))</f>
        <v>5361.3126300627364</v>
      </c>
    </row>
    <row r="1718" spans="1:3" x14ac:dyDescent="0.25">
      <c r="A1718" s="1" t="s">
        <v>2</v>
      </c>
      <c r="B1718" s="49" t="s">
        <v>0</v>
      </c>
      <c r="C1718" s="49">
        <f>INDEX('CalFire Financial Consequences'!$M$26:$P$26,INDEX($F$19:$F$34,MATCH(A1718,$E$19:$E$34,0)))</f>
        <v>1013.3938851009249</v>
      </c>
    </row>
    <row r="1719" spans="1:3" x14ac:dyDescent="0.25">
      <c r="A1719" s="1" t="s">
        <v>8</v>
      </c>
      <c r="B1719" s="49" t="s">
        <v>0</v>
      </c>
      <c r="C1719" s="49">
        <f>INDEX('CalFire Financial Consequences'!$M$26:$P$26,INDEX($F$19:$F$34,MATCH(A1719,$E$19:$E$34,0)))</f>
        <v>1013.3938851009249</v>
      </c>
    </row>
    <row r="1720" spans="1:3" x14ac:dyDescent="0.25">
      <c r="A1720" s="1" t="s">
        <v>2</v>
      </c>
      <c r="B1720" s="49" t="s">
        <v>0</v>
      </c>
      <c r="C1720" s="49">
        <f>INDEX('CalFire Financial Consequences'!$M$26:$P$26,INDEX($F$19:$F$34,MATCH(A1720,$E$19:$E$34,0)))</f>
        <v>1013.3938851009249</v>
      </c>
    </row>
    <row r="1721" spans="1:3" x14ac:dyDescent="0.25">
      <c r="A1721" s="1" t="s">
        <v>4</v>
      </c>
      <c r="B1721" s="49" t="s">
        <v>0</v>
      </c>
      <c r="C1721" s="49">
        <f>INDEX('CalFire Financial Consequences'!$M$26:$P$26,INDEX($F$19:$F$34,MATCH(A1721,$E$19:$E$34,0)))</f>
        <v>5361.3126300627364</v>
      </c>
    </row>
    <row r="1722" spans="1:3" x14ac:dyDescent="0.25">
      <c r="A1722" s="1" t="s">
        <v>2</v>
      </c>
      <c r="B1722" s="49" t="s">
        <v>0</v>
      </c>
      <c r="C1722" s="49">
        <f>INDEX('CalFire Financial Consequences'!$M$26:$P$26,INDEX($F$19:$F$34,MATCH(A1722,$E$19:$E$34,0)))</f>
        <v>1013.3938851009249</v>
      </c>
    </row>
    <row r="1723" spans="1:3" x14ac:dyDescent="0.25">
      <c r="A1723" s="1" t="s">
        <v>2</v>
      </c>
      <c r="B1723" s="49" t="s">
        <v>0</v>
      </c>
      <c r="C1723" s="49">
        <f>INDEX('CalFire Financial Consequences'!$M$26:$P$26,INDEX($F$19:$F$34,MATCH(A1723,$E$19:$E$34,0)))</f>
        <v>1013.3938851009249</v>
      </c>
    </row>
    <row r="1724" spans="1:3" x14ac:dyDescent="0.25">
      <c r="A1724" s="1" t="s">
        <v>2</v>
      </c>
      <c r="B1724" s="49" t="s">
        <v>0</v>
      </c>
      <c r="C1724" s="49">
        <f>INDEX('CalFire Financial Consequences'!$M$26:$P$26,INDEX($F$19:$F$34,MATCH(A1724,$E$19:$E$34,0)))</f>
        <v>1013.3938851009249</v>
      </c>
    </row>
    <row r="1725" spans="1:3" x14ac:dyDescent="0.25">
      <c r="A1725" s="1" t="s">
        <v>8</v>
      </c>
      <c r="B1725" s="49" t="s">
        <v>0</v>
      </c>
      <c r="C1725" s="49">
        <f>INDEX('CalFire Financial Consequences'!$M$26:$P$26,INDEX($F$19:$F$34,MATCH(A1725,$E$19:$E$34,0)))</f>
        <v>1013.3938851009249</v>
      </c>
    </row>
    <row r="1726" spans="1:3" x14ac:dyDescent="0.25">
      <c r="A1726" s="1" t="s">
        <v>8</v>
      </c>
      <c r="B1726" s="49" t="s">
        <v>0</v>
      </c>
      <c r="C1726" s="49">
        <f>INDEX('CalFire Financial Consequences'!$M$26:$P$26,INDEX($F$19:$F$34,MATCH(A1726,$E$19:$E$34,0)))</f>
        <v>1013.3938851009249</v>
      </c>
    </row>
    <row r="1727" spans="1:3" x14ac:dyDescent="0.25">
      <c r="A1727" s="1" t="s">
        <v>2</v>
      </c>
      <c r="B1727" s="49" t="s">
        <v>0</v>
      </c>
      <c r="C1727" s="49">
        <f>INDEX('CalFire Financial Consequences'!$M$26:$P$26,INDEX($F$19:$F$34,MATCH(A1727,$E$19:$E$34,0)))</f>
        <v>1013.3938851009249</v>
      </c>
    </row>
    <row r="1728" spans="1:3" x14ac:dyDescent="0.25">
      <c r="A1728" s="1" t="s">
        <v>4</v>
      </c>
      <c r="B1728" s="49" t="s">
        <v>0</v>
      </c>
      <c r="C1728" s="49">
        <f>INDEX('CalFire Financial Consequences'!$M$26:$P$26,INDEX($F$19:$F$34,MATCH(A1728,$E$19:$E$34,0)))</f>
        <v>5361.3126300627364</v>
      </c>
    </row>
    <row r="1729" spans="1:3" x14ac:dyDescent="0.25">
      <c r="A1729" s="1" t="s">
        <v>2</v>
      </c>
      <c r="B1729" s="49" t="s">
        <v>0</v>
      </c>
      <c r="C1729" s="49">
        <f>INDEX('CalFire Financial Consequences'!$M$26:$P$26,INDEX($F$19:$F$34,MATCH(A1729,$E$19:$E$34,0)))</f>
        <v>1013.3938851009249</v>
      </c>
    </row>
    <row r="1730" spans="1:3" x14ac:dyDescent="0.25">
      <c r="A1730" s="1" t="s">
        <v>2</v>
      </c>
      <c r="B1730" s="49" t="s">
        <v>0</v>
      </c>
      <c r="C1730" s="49">
        <f>INDEX('CalFire Financial Consequences'!$M$26:$P$26,INDEX($F$19:$F$34,MATCH(A1730,$E$19:$E$34,0)))</f>
        <v>1013.3938851009249</v>
      </c>
    </row>
    <row r="1731" spans="1:3" x14ac:dyDescent="0.25">
      <c r="A1731" s="1" t="s">
        <v>4</v>
      </c>
      <c r="B1731" s="49" t="s">
        <v>0</v>
      </c>
      <c r="C1731" s="49">
        <f>INDEX('CalFire Financial Consequences'!$M$26:$P$26,INDEX($F$19:$F$34,MATCH(A1731,$E$19:$E$34,0)))</f>
        <v>5361.3126300627364</v>
      </c>
    </row>
    <row r="1732" spans="1:3" x14ac:dyDescent="0.25">
      <c r="A1732" s="1" t="s">
        <v>2</v>
      </c>
      <c r="B1732" s="49" t="s">
        <v>0</v>
      </c>
      <c r="C1732" s="49">
        <f>INDEX('CalFire Financial Consequences'!$M$26:$P$26,INDEX($F$19:$F$34,MATCH(A1732,$E$19:$E$34,0)))</f>
        <v>1013.3938851009249</v>
      </c>
    </row>
    <row r="1733" spans="1:3" x14ac:dyDescent="0.25">
      <c r="A1733" s="1" t="s">
        <v>2</v>
      </c>
      <c r="B1733" s="49" t="s">
        <v>0</v>
      </c>
      <c r="C1733" s="49">
        <f>INDEX('CalFire Financial Consequences'!$M$26:$P$26,INDEX($F$19:$F$34,MATCH(A1733,$E$19:$E$34,0)))</f>
        <v>1013.3938851009249</v>
      </c>
    </row>
    <row r="1734" spans="1:3" x14ac:dyDescent="0.25">
      <c r="A1734" s="1" t="s">
        <v>2</v>
      </c>
      <c r="B1734" s="49" t="s">
        <v>0</v>
      </c>
      <c r="C1734" s="49">
        <f>INDEX('CalFire Financial Consequences'!$M$26:$P$26,INDEX($F$19:$F$34,MATCH(A1734,$E$19:$E$34,0)))</f>
        <v>1013.3938851009249</v>
      </c>
    </row>
    <row r="1735" spans="1:3" x14ac:dyDescent="0.25">
      <c r="A1735" s="1" t="s">
        <v>8</v>
      </c>
      <c r="B1735" s="49" t="s">
        <v>0</v>
      </c>
      <c r="C1735" s="49">
        <f>INDEX('CalFire Financial Consequences'!$M$26:$P$26,INDEX($F$19:$F$34,MATCH(A1735,$E$19:$E$34,0)))</f>
        <v>1013.3938851009249</v>
      </c>
    </row>
    <row r="1736" spans="1:3" x14ac:dyDescent="0.25">
      <c r="A1736" s="1" t="s">
        <v>8</v>
      </c>
      <c r="B1736" s="49" t="s">
        <v>0</v>
      </c>
      <c r="C1736" s="49">
        <f>INDEX('CalFire Financial Consequences'!$M$26:$P$26,INDEX($F$19:$F$34,MATCH(A1736,$E$19:$E$34,0)))</f>
        <v>1013.3938851009249</v>
      </c>
    </row>
    <row r="1737" spans="1:3" x14ac:dyDescent="0.25">
      <c r="A1737" s="1" t="s">
        <v>2</v>
      </c>
      <c r="B1737" s="49" t="s">
        <v>0</v>
      </c>
      <c r="C1737" s="49">
        <f>INDEX('CalFire Financial Consequences'!$M$26:$P$26,INDEX($F$19:$F$34,MATCH(A1737,$E$19:$E$34,0)))</f>
        <v>1013.3938851009249</v>
      </c>
    </row>
    <row r="1738" spans="1:3" x14ac:dyDescent="0.25">
      <c r="A1738" s="1" t="s">
        <v>2</v>
      </c>
      <c r="B1738" s="49" t="s">
        <v>0</v>
      </c>
      <c r="C1738" s="49">
        <f>INDEX('CalFire Financial Consequences'!$M$26:$P$26,INDEX($F$19:$F$34,MATCH(A1738,$E$19:$E$34,0)))</f>
        <v>1013.3938851009249</v>
      </c>
    </row>
    <row r="1739" spans="1:3" x14ac:dyDescent="0.25">
      <c r="A1739" s="1" t="s">
        <v>8</v>
      </c>
      <c r="B1739" s="49" t="s">
        <v>0</v>
      </c>
      <c r="C1739" s="49">
        <f>INDEX('CalFire Financial Consequences'!$M$26:$P$26,INDEX($F$19:$F$34,MATCH(A1739,$E$19:$E$34,0)))</f>
        <v>1013.3938851009249</v>
      </c>
    </row>
    <row r="1740" spans="1:3" x14ac:dyDescent="0.25">
      <c r="A1740" s="1" t="s">
        <v>2</v>
      </c>
      <c r="B1740" s="49" t="s">
        <v>0</v>
      </c>
      <c r="C1740" s="49">
        <f>INDEX('CalFire Financial Consequences'!$M$26:$P$26,INDEX($F$19:$F$34,MATCH(A1740,$E$19:$E$34,0)))</f>
        <v>1013.3938851009249</v>
      </c>
    </row>
    <row r="1741" spans="1:3" x14ac:dyDescent="0.25">
      <c r="A1741" s="1" t="s">
        <v>4</v>
      </c>
      <c r="B1741" s="49" t="s">
        <v>0</v>
      </c>
      <c r="C1741" s="49">
        <f>INDEX('CalFire Financial Consequences'!$M$26:$P$26,INDEX($F$19:$F$34,MATCH(A1741,$E$19:$E$34,0)))</f>
        <v>5361.3126300627364</v>
      </c>
    </row>
    <row r="1742" spans="1:3" x14ac:dyDescent="0.25">
      <c r="A1742" s="1" t="s">
        <v>2</v>
      </c>
      <c r="B1742" s="49" t="s">
        <v>0</v>
      </c>
      <c r="C1742" s="49">
        <f>INDEX('CalFire Financial Consequences'!$M$26:$P$26,INDEX($F$19:$F$34,MATCH(A1742,$E$19:$E$34,0)))</f>
        <v>1013.3938851009249</v>
      </c>
    </row>
    <row r="1743" spans="1:3" x14ac:dyDescent="0.25">
      <c r="A1743" s="1" t="s">
        <v>2</v>
      </c>
      <c r="B1743" s="49" t="s">
        <v>0</v>
      </c>
      <c r="C1743" s="49">
        <f>INDEX('CalFire Financial Consequences'!$M$26:$P$26,INDEX($F$19:$F$34,MATCH(A1743,$E$19:$E$34,0)))</f>
        <v>1013.3938851009249</v>
      </c>
    </row>
    <row r="1744" spans="1:3" x14ac:dyDescent="0.25">
      <c r="A1744" s="1" t="s">
        <v>8</v>
      </c>
      <c r="B1744" s="49" t="s">
        <v>0</v>
      </c>
      <c r="C1744" s="49">
        <f>INDEX('CalFire Financial Consequences'!$M$26:$P$26,INDEX($F$19:$F$34,MATCH(A1744,$E$19:$E$34,0)))</f>
        <v>1013.3938851009249</v>
      </c>
    </row>
    <row r="1745" spans="1:3" x14ac:dyDescent="0.25">
      <c r="A1745" s="1" t="s">
        <v>8</v>
      </c>
      <c r="B1745" s="49" t="s">
        <v>0</v>
      </c>
      <c r="C1745" s="49">
        <f>INDEX('CalFire Financial Consequences'!$M$26:$P$26,INDEX($F$19:$F$34,MATCH(A1745,$E$19:$E$34,0)))</f>
        <v>1013.3938851009249</v>
      </c>
    </row>
    <row r="1746" spans="1:3" x14ac:dyDescent="0.25">
      <c r="A1746" s="1" t="s">
        <v>8</v>
      </c>
      <c r="B1746" s="49" t="s">
        <v>0</v>
      </c>
      <c r="C1746" s="49">
        <f>INDEX('CalFire Financial Consequences'!$M$26:$P$26,INDEX($F$19:$F$34,MATCH(A1746,$E$19:$E$34,0)))</f>
        <v>1013.3938851009249</v>
      </c>
    </row>
    <row r="1747" spans="1:3" x14ac:dyDescent="0.25">
      <c r="A1747" s="1" t="s">
        <v>8</v>
      </c>
      <c r="B1747" s="49" t="s">
        <v>0</v>
      </c>
      <c r="C1747" s="49">
        <f>INDEX('CalFire Financial Consequences'!$M$26:$P$26,INDEX($F$19:$F$34,MATCH(A1747,$E$19:$E$34,0)))</f>
        <v>1013.3938851009249</v>
      </c>
    </row>
    <row r="1748" spans="1:3" x14ac:dyDescent="0.25">
      <c r="A1748" s="1" t="s">
        <v>8</v>
      </c>
      <c r="B1748" s="49" t="s">
        <v>0</v>
      </c>
      <c r="C1748" s="49">
        <f>INDEX('CalFire Financial Consequences'!$M$26:$P$26,INDEX($F$19:$F$34,MATCH(A1748,$E$19:$E$34,0)))</f>
        <v>1013.3938851009249</v>
      </c>
    </row>
    <row r="1749" spans="1:3" x14ac:dyDescent="0.25">
      <c r="A1749" s="1" t="s">
        <v>8</v>
      </c>
      <c r="B1749" s="49" t="s">
        <v>0</v>
      </c>
      <c r="C1749" s="49">
        <f>INDEX('CalFire Financial Consequences'!$M$26:$P$26,INDEX($F$19:$F$34,MATCH(A1749,$E$19:$E$34,0)))</f>
        <v>1013.3938851009249</v>
      </c>
    </row>
    <row r="1750" spans="1:3" x14ac:dyDescent="0.25">
      <c r="A1750" s="1" t="s">
        <v>8</v>
      </c>
      <c r="B1750" s="49" t="s">
        <v>0</v>
      </c>
      <c r="C1750" s="49">
        <f>INDEX('CalFire Financial Consequences'!$M$26:$P$26,INDEX($F$19:$F$34,MATCH(A1750,$E$19:$E$34,0)))</f>
        <v>1013.3938851009249</v>
      </c>
    </row>
    <row r="1751" spans="1:3" x14ac:dyDescent="0.25">
      <c r="A1751" s="1" t="s">
        <v>8</v>
      </c>
      <c r="B1751" s="49" t="s">
        <v>0</v>
      </c>
      <c r="C1751" s="49">
        <f>INDEX('CalFire Financial Consequences'!$M$26:$P$26,INDEX($F$19:$F$34,MATCH(A1751,$E$19:$E$34,0)))</f>
        <v>1013.3938851009249</v>
      </c>
    </row>
    <row r="1752" spans="1:3" x14ac:dyDescent="0.25">
      <c r="A1752" s="1" t="s">
        <v>2</v>
      </c>
      <c r="B1752" s="49" t="s">
        <v>0</v>
      </c>
      <c r="C1752" s="49">
        <f>INDEX('CalFire Financial Consequences'!$M$26:$P$26,INDEX($F$19:$F$34,MATCH(A1752,$E$19:$E$34,0)))</f>
        <v>1013.3938851009249</v>
      </c>
    </row>
    <row r="1753" spans="1:3" x14ac:dyDescent="0.25">
      <c r="A1753" s="1" t="s">
        <v>2</v>
      </c>
      <c r="B1753" s="49" t="s">
        <v>0</v>
      </c>
      <c r="C1753" s="49">
        <f>INDEX('CalFire Financial Consequences'!$M$26:$P$26,INDEX($F$19:$F$34,MATCH(A1753,$E$19:$E$34,0)))</f>
        <v>1013.3938851009249</v>
      </c>
    </row>
    <row r="1754" spans="1:3" x14ac:dyDescent="0.25">
      <c r="A1754" s="1" t="s">
        <v>2</v>
      </c>
      <c r="B1754" s="49" t="s">
        <v>0</v>
      </c>
      <c r="C1754" s="49">
        <f>INDEX('CalFire Financial Consequences'!$M$26:$P$26,INDEX($F$19:$F$34,MATCH(A1754,$E$19:$E$34,0)))</f>
        <v>1013.3938851009249</v>
      </c>
    </row>
    <row r="1755" spans="1:3" x14ac:dyDescent="0.25">
      <c r="A1755" s="1" t="s">
        <v>2</v>
      </c>
      <c r="B1755" s="49" t="s">
        <v>0</v>
      </c>
      <c r="C1755" s="49">
        <f>INDEX('CalFire Financial Consequences'!$M$26:$P$26,INDEX($F$19:$F$34,MATCH(A1755,$E$19:$E$34,0)))</f>
        <v>1013.3938851009249</v>
      </c>
    </row>
    <row r="1756" spans="1:3" x14ac:dyDescent="0.25">
      <c r="A1756" s="1" t="s">
        <v>4</v>
      </c>
      <c r="B1756" s="49" t="s">
        <v>0</v>
      </c>
      <c r="C1756" s="49">
        <f>INDEX('CalFire Financial Consequences'!$M$26:$P$26,INDEX($F$19:$F$34,MATCH(A1756,$E$19:$E$34,0)))</f>
        <v>5361.3126300627364</v>
      </c>
    </row>
    <row r="1757" spans="1:3" x14ac:dyDescent="0.25">
      <c r="A1757" s="1" t="s">
        <v>8</v>
      </c>
      <c r="B1757" s="49" t="s">
        <v>0</v>
      </c>
      <c r="C1757" s="49">
        <f>INDEX('CalFire Financial Consequences'!$M$26:$P$26,INDEX($F$19:$F$34,MATCH(A1757,$E$19:$E$34,0)))</f>
        <v>1013.3938851009249</v>
      </c>
    </row>
    <row r="1758" spans="1:3" x14ac:dyDescent="0.25">
      <c r="A1758" s="1" t="s">
        <v>2</v>
      </c>
      <c r="B1758" s="49" t="s">
        <v>0</v>
      </c>
      <c r="C1758" s="49">
        <f>INDEX('CalFire Financial Consequences'!$M$26:$P$26,INDEX($F$19:$F$34,MATCH(A1758,$E$19:$E$34,0)))</f>
        <v>1013.3938851009249</v>
      </c>
    </row>
    <row r="1759" spans="1:3" x14ac:dyDescent="0.25">
      <c r="A1759" s="1" t="s">
        <v>4</v>
      </c>
      <c r="B1759" s="49" t="s">
        <v>0</v>
      </c>
      <c r="C1759" s="49">
        <f>INDEX('CalFire Financial Consequences'!$M$26:$P$26,INDEX($F$19:$F$34,MATCH(A1759,$E$19:$E$34,0)))</f>
        <v>5361.3126300627364</v>
      </c>
    </row>
    <row r="1760" spans="1:3" x14ac:dyDescent="0.25">
      <c r="A1760" s="1" t="s">
        <v>2</v>
      </c>
      <c r="B1760" s="49" t="s">
        <v>0</v>
      </c>
      <c r="C1760" s="49">
        <f>INDEX('CalFire Financial Consequences'!$M$26:$P$26,INDEX($F$19:$F$34,MATCH(A1760,$E$19:$E$34,0)))</f>
        <v>1013.3938851009249</v>
      </c>
    </row>
    <row r="1761" spans="1:3" x14ac:dyDescent="0.25">
      <c r="A1761" s="1" t="s">
        <v>8</v>
      </c>
      <c r="B1761" s="49" t="s">
        <v>0</v>
      </c>
      <c r="C1761" s="49">
        <f>INDEX('CalFire Financial Consequences'!$M$26:$P$26,INDEX($F$19:$F$34,MATCH(A1761,$E$19:$E$34,0)))</f>
        <v>1013.3938851009249</v>
      </c>
    </row>
    <row r="1762" spans="1:3" x14ac:dyDescent="0.25">
      <c r="A1762" s="1" t="s">
        <v>2</v>
      </c>
      <c r="B1762" s="49" t="s">
        <v>0</v>
      </c>
      <c r="C1762" s="49">
        <f>INDEX('CalFire Financial Consequences'!$M$26:$P$26,INDEX($F$19:$F$34,MATCH(A1762,$E$19:$E$34,0)))</f>
        <v>1013.3938851009249</v>
      </c>
    </row>
    <row r="1763" spans="1:3" x14ac:dyDescent="0.25">
      <c r="A1763" s="1" t="s">
        <v>8</v>
      </c>
      <c r="B1763" s="49" t="s">
        <v>0</v>
      </c>
      <c r="C1763" s="49">
        <f>INDEX('CalFire Financial Consequences'!$M$26:$P$26,INDEX($F$19:$F$34,MATCH(A1763,$E$19:$E$34,0)))</f>
        <v>1013.3938851009249</v>
      </c>
    </row>
    <row r="1764" spans="1:3" x14ac:dyDescent="0.25">
      <c r="A1764" s="1" t="s">
        <v>2</v>
      </c>
      <c r="B1764" s="49" t="s">
        <v>0</v>
      </c>
      <c r="C1764" s="49">
        <f>INDEX('CalFire Financial Consequences'!$M$26:$P$26,INDEX($F$19:$F$34,MATCH(A1764,$E$19:$E$34,0)))</f>
        <v>1013.3938851009249</v>
      </c>
    </row>
    <row r="1765" spans="1:3" x14ac:dyDescent="0.25">
      <c r="A1765" s="1" t="s">
        <v>2</v>
      </c>
      <c r="B1765" s="49" t="s">
        <v>0</v>
      </c>
      <c r="C1765" s="49">
        <f>INDEX('CalFire Financial Consequences'!$M$26:$P$26,INDEX($F$19:$F$34,MATCH(A1765,$E$19:$E$34,0)))</f>
        <v>1013.3938851009249</v>
      </c>
    </row>
    <row r="1766" spans="1:3" x14ac:dyDescent="0.25">
      <c r="A1766" s="1" t="s">
        <v>2</v>
      </c>
      <c r="B1766" s="49" t="s">
        <v>0</v>
      </c>
      <c r="C1766" s="49">
        <f>INDEX('CalFire Financial Consequences'!$M$26:$P$26,INDEX($F$19:$F$34,MATCH(A1766,$E$19:$E$34,0)))</f>
        <v>1013.3938851009249</v>
      </c>
    </row>
    <row r="1767" spans="1:3" x14ac:dyDescent="0.25">
      <c r="A1767" s="1" t="s">
        <v>2</v>
      </c>
      <c r="B1767" s="49" t="s">
        <v>0</v>
      </c>
      <c r="C1767" s="49">
        <f>INDEX('CalFire Financial Consequences'!$M$26:$P$26,INDEX($F$19:$F$34,MATCH(A1767,$E$19:$E$34,0)))</f>
        <v>1013.3938851009249</v>
      </c>
    </row>
    <row r="1768" spans="1:3" x14ac:dyDescent="0.25">
      <c r="A1768" s="1" t="s">
        <v>8</v>
      </c>
      <c r="B1768" s="49" t="s">
        <v>0</v>
      </c>
      <c r="C1768" s="49">
        <f>INDEX('CalFire Financial Consequences'!$M$26:$P$26,INDEX($F$19:$F$34,MATCH(A1768,$E$19:$E$34,0)))</f>
        <v>1013.3938851009249</v>
      </c>
    </row>
    <row r="1769" spans="1:3" x14ac:dyDescent="0.25">
      <c r="A1769" s="1" t="s">
        <v>8</v>
      </c>
      <c r="B1769" s="49" t="s">
        <v>0</v>
      </c>
      <c r="C1769" s="49">
        <f>INDEX('CalFire Financial Consequences'!$M$26:$P$26,INDEX($F$19:$F$34,MATCH(A1769,$E$19:$E$34,0)))</f>
        <v>1013.3938851009249</v>
      </c>
    </row>
    <row r="1770" spans="1:3" x14ac:dyDescent="0.25">
      <c r="A1770" s="1" t="s">
        <v>2</v>
      </c>
      <c r="B1770" s="49" t="s">
        <v>0</v>
      </c>
      <c r="C1770" s="49">
        <f>INDEX('CalFire Financial Consequences'!$M$26:$P$26,INDEX($F$19:$F$34,MATCH(A1770,$E$19:$E$34,0)))</f>
        <v>1013.3938851009249</v>
      </c>
    </row>
    <row r="1771" spans="1:3" x14ac:dyDescent="0.25">
      <c r="A1771" s="1" t="s">
        <v>4</v>
      </c>
      <c r="B1771" s="49" t="s">
        <v>0</v>
      </c>
      <c r="C1771" s="49">
        <f>INDEX('CalFire Financial Consequences'!$M$26:$P$26,INDEX($F$19:$F$34,MATCH(A1771,$E$19:$E$34,0)))</f>
        <v>5361.3126300627364</v>
      </c>
    </row>
    <row r="1772" spans="1:3" x14ac:dyDescent="0.25">
      <c r="A1772" s="1" t="s">
        <v>8</v>
      </c>
      <c r="B1772" s="49" t="s">
        <v>0</v>
      </c>
      <c r="C1772" s="49">
        <f>INDEX('CalFire Financial Consequences'!$M$26:$P$26,INDEX($F$19:$F$34,MATCH(A1772,$E$19:$E$34,0)))</f>
        <v>1013.3938851009249</v>
      </c>
    </row>
    <row r="1773" spans="1:3" x14ac:dyDescent="0.25">
      <c r="A1773" s="1" t="s">
        <v>8</v>
      </c>
      <c r="B1773" s="49" t="s">
        <v>0</v>
      </c>
      <c r="C1773" s="49">
        <f>INDEX('CalFire Financial Consequences'!$M$26:$P$26,INDEX($F$19:$F$34,MATCH(A1773,$E$19:$E$34,0)))</f>
        <v>1013.3938851009249</v>
      </c>
    </row>
    <row r="1774" spans="1:3" x14ac:dyDescent="0.25">
      <c r="A1774" s="1" t="s">
        <v>4</v>
      </c>
      <c r="B1774" s="49" t="s">
        <v>0</v>
      </c>
      <c r="C1774" s="49">
        <f>INDEX('CalFire Financial Consequences'!$M$26:$P$26,INDEX($F$19:$F$34,MATCH(A1774,$E$19:$E$34,0)))</f>
        <v>5361.3126300627364</v>
      </c>
    </row>
    <row r="1775" spans="1:3" x14ac:dyDescent="0.25">
      <c r="A1775" s="1" t="s">
        <v>8</v>
      </c>
      <c r="B1775" s="49" t="s">
        <v>0</v>
      </c>
      <c r="C1775" s="49">
        <f>INDEX('CalFire Financial Consequences'!$M$26:$P$26,INDEX($F$19:$F$34,MATCH(A1775,$E$19:$E$34,0)))</f>
        <v>1013.3938851009249</v>
      </c>
    </row>
    <row r="1776" spans="1:3" x14ac:dyDescent="0.25">
      <c r="A1776" s="1" t="s">
        <v>9</v>
      </c>
      <c r="B1776" s="49" t="s">
        <v>0</v>
      </c>
      <c r="C1776" s="49">
        <f>INDEX('CalFire Financial Consequences'!$M$26:$P$26,INDEX($F$19:$F$34,MATCH(A1776,$E$19:$E$34,0)))</f>
        <v>1013.3938851009249</v>
      </c>
    </row>
    <row r="1777" spans="1:3" x14ac:dyDescent="0.25">
      <c r="A1777" s="1" t="s">
        <v>9</v>
      </c>
      <c r="B1777" s="49" t="s">
        <v>0</v>
      </c>
      <c r="C1777" s="49">
        <f>INDEX('CalFire Financial Consequences'!$M$26:$P$26,INDEX($F$19:$F$34,MATCH(A1777,$E$19:$E$34,0)))</f>
        <v>1013.3938851009249</v>
      </c>
    </row>
    <row r="1778" spans="1:3" x14ac:dyDescent="0.25">
      <c r="A1778" s="1" t="s">
        <v>9</v>
      </c>
      <c r="B1778" s="49" t="s">
        <v>0</v>
      </c>
      <c r="C1778" s="49">
        <f>INDEX('CalFire Financial Consequences'!$M$26:$P$26,INDEX($F$19:$F$34,MATCH(A1778,$E$19:$E$34,0)))</f>
        <v>1013.3938851009249</v>
      </c>
    </row>
    <row r="1779" spans="1:3" x14ac:dyDescent="0.25">
      <c r="A1779" s="1" t="s">
        <v>9</v>
      </c>
      <c r="B1779" s="49" t="s">
        <v>0</v>
      </c>
      <c r="C1779" s="49">
        <f>INDEX('CalFire Financial Consequences'!$M$26:$P$26,INDEX($F$19:$F$34,MATCH(A1779,$E$19:$E$34,0)))</f>
        <v>1013.3938851009249</v>
      </c>
    </row>
    <row r="1780" spans="1:3" x14ac:dyDescent="0.25">
      <c r="A1780" s="1" t="s">
        <v>9</v>
      </c>
      <c r="B1780" s="49" t="s">
        <v>0</v>
      </c>
      <c r="C1780" s="49">
        <f>INDEX('CalFire Financial Consequences'!$M$26:$P$26,INDEX($F$19:$F$34,MATCH(A1780,$E$19:$E$34,0)))</f>
        <v>1013.3938851009249</v>
      </c>
    </row>
    <row r="1781" spans="1:3" x14ac:dyDescent="0.25">
      <c r="A1781" s="1" t="s">
        <v>9</v>
      </c>
      <c r="B1781" s="49" t="s">
        <v>0</v>
      </c>
      <c r="C1781" s="49">
        <f>INDEX('CalFire Financial Consequences'!$M$26:$P$26,INDEX($F$19:$F$34,MATCH(A1781,$E$19:$E$34,0)))</f>
        <v>1013.3938851009249</v>
      </c>
    </row>
    <row r="1782" spans="1:3" x14ac:dyDescent="0.25">
      <c r="A1782" s="1" t="s">
        <v>2</v>
      </c>
      <c r="B1782" s="49" t="s">
        <v>0</v>
      </c>
      <c r="C1782" s="49">
        <f>INDEX('CalFire Financial Consequences'!$M$26:$P$26,INDEX($F$19:$F$34,MATCH(A1782,$E$19:$E$34,0)))</f>
        <v>1013.3938851009249</v>
      </c>
    </row>
    <row r="1783" spans="1:3" x14ac:dyDescent="0.25">
      <c r="A1783" s="1" t="s">
        <v>9</v>
      </c>
      <c r="B1783" s="49" t="s">
        <v>0</v>
      </c>
      <c r="C1783" s="49">
        <f>INDEX('CalFire Financial Consequences'!$M$26:$P$26,INDEX($F$19:$F$34,MATCH(A1783,$E$19:$E$34,0)))</f>
        <v>1013.3938851009249</v>
      </c>
    </row>
    <row r="1784" spans="1:3" x14ac:dyDescent="0.25">
      <c r="A1784" s="1" t="s">
        <v>2</v>
      </c>
      <c r="B1784" s="49" t="s">
        <v>0</v>
      </c>
      <c r="C1784" s="49">
        <f>INDEX('CalFire Financial Consequences'!$M$26:$P$26,INDEX($F$19:$F$34,MATCH(A1784,$E$19:$E$34,0)))</f>
        <v>1013.3938851009249</v>
      </c>
    </row>
    <row r="1785" spans="1:3" x14ac:dyDescent="0.25">
      <c r="A1785" s="1" t="s">
        <v>2</v>
      </c>
      <c r="B1785" s="49" t="s">
        <v>0</v>
      </c>
      <c r="C1785" s="49">
        <f>INDEX('CalFire Financial Consequences'!$M$26:$P$26,INDEX($F$19:$F$34,MATCH(A1785,$E$19:$E$34,0)))</f>
        <v>1013.3938851009249</v>
      </c>
    </row>
    <row r="1786" spans="1:3" x14ac:dyDescent="0.25">
      <c r="A1786" s="1" t="s">
        <v>6</v>
      </c>
      <c r="B1786" s="49" t="s">
        <v>0</v>
      </c>
      <c r="C1786" s="49">
        <f>INDEX('CalFire Financial Consequences'!$M$26:$P$26,INDEX($F$19:$F$34,MATCH(A1786,$E$19:$E$34,0)))</f>
        <v>27732.611609173346</v>
      </c>
    </row>
    <row r="1787" spans="1:3" x14ac:dyDescent="0.25">
      <c r="A1787" s="1" t="s">
        <v>2</v>
      </c>
      <c r="B1787" s="49" t="s">
        <v>0</v>
      </c>
      <c r="C1787" s="49">
        <f>INDEX('CalFire Financial Consequences'!$M$26:$P$26,INDEX($F$19:$F$34,MATCH(A1787,$E$19:$E$34,0)))</f>
        <v>1013.3938851009249</v>
      </c>
    </row>
    <row r="1788" spans="1:3" x14ac:dyDescent="0.25">
      <c r="A1788" s="1" t="s">
        <v>2</v>
      </c>
      <c r="B1788" s="49" t="s">
        <v>0</v>
      </c>
      <c r="C1788" s="49">
        <f>INDEX('CalFire Financial Consequences'!$M$26:$P$26,INDEX($F$19:$F$34,MATCH(A1788,$E$19:$E$34,0)))</f>
        <v>1013.3938851009249</v>
      </c>
    </row>
    <row r="1789" spans="1:3" x14ac:dyDescent="0.25">
      <c r="A1789" s="1" t="s">
        <v>9</v>
      </c>
      <c r="B1789" s="49" t="s">
        <v>0</v>
      </c>
      <c r="C1789" s="49">
        <f>INDEX('CalFire Financial Consequences'!$M$26:$P$26,INDEX($F$19:$F$34,MATCH(A1789,$E$19:$E$34,0)))</f>
        <v>1013.3938851009249</v>
      </c>
    </row>
    <row r="1790" spans="1:3" x14ac:dyDescent="0.25">
      <c r="A1790" s="1" t="s">
        <v>2</v>
      </c>
      <c r="B1790" s="49" t="s">
        <v>0</v>
      </c>
      <c r="C1790" s="49">
        <f>INDEX('CalFire Financial Consequences'!$M$26:$P$26,INDEX($F$19:$F$34,MATCH(A1790,$E$19:$E$34,0)))</f>
        <v>1013.3938851009249</v>
      </c>
    </row>
    <row r="1791" spans="1:3" x14ac:dyDescent="0.25">
      <c r="A1791" s="1" t="s">
        <v>9</v>
      </c>
      <c r="B1791" s="49" t="s">
        <v>0</v>
      </c>
      <c r="C1791" s="49">
        <f>INDEX('CalFire Financial Consequences'!$M$26:$P$26,INDEX($F$19:$F$34,MATCH(A1791,$E$19:$E$34,0)))</f>
        <v>1013.3938851009249</v>
      </c>
    </row>
    <row r="1792" spans="1:3" x14ac:dyDescent="0.25">
      <c r="A1792" s="1" t="s">
        <v>2</v>
      </c>
      <c r="B1792" s="49" t="s">
        <v>0</v>
      </c>
      <c r="C1792" s="49">
        <f>INDEX('CalFire Financial Consequences'!$M$26:$P$26,INDEX($F$19:$F$34,MATCH(A1792,$E$19:$E$34,0)))</f>
        <v>1013.3938851009249</v>
      </c>
    </row>
    <row r="1793" spans="1:3" x14ac:dyDescent="0.25">
      <c r="A1793" s="1" t="s">
        <v>6</v>
      </c>
      <c r="B1793" s="49" t="s">
        <v>0</v>
      </c>
      <c r="C1793" s="49">
        <f>INDEX('CalFire Financial Consequences'!$M$26:$P$26,INDEX($F$19:$F$34,MATCH(A1793,$E$19:$E$34,0)))</f>
        <v>27732.611609173346</v>
      </c>
    </row>
    <row r="1794" spans="1:3" x14ac:dyDescent="0.25">
      <c r="A1794" s="1" t="s">
        <v>9</v>
      </c>
      <c r="B1794" s="49" t="s">
        <v>0</v>
      </c>
      <c r="C1794" s="49">
        <f>INDEX('CalFire Financial Consequences'!$M$26:$P$26,INDEX($F$19:$F$34,MATCH(A1794,$E$19:$E$34,0)))</f>
        <v>1013.3938851009249</v>
      </c>
    </row>
    <row r="1795" spans="1:3" x14ac:dyDescent="0.25">
      <c r="A1795" s="1" t="s">
        <v>2</v>
      </c>
      <c r="B1795" s="49" t="s">
        <v>0</v>
      </c>
      <c r="C1795" s="49">
        <f>INDEX('CalFire Financial Consequences'!$M$26:$P$26,INDEX($F$19:$F$34,MATCH(A1795,$E$19:$E$34,0)))</f>
        <v>1013.3938851009249</v>
      </c>
    </row>
    <row r="1796" spans="1:3" x14ac:dyDescent="0.25">
      <c r="A1796" s="1" t="s">
        <v>4</v>
      </c>
      <c r="B1796" s="49" t="s">
        <v>0</v>
      </c>
      <c r="C1796" s="49">
        <f>INDEX('CalFire Financial Consequences'!$M$26:$P$26,INDEX($F$19:$F$34,MATCH(A1796,$E$19:$E$34,0)))</f>
        <v>5361.3126300627364</v>
      </c>
    </row>
    <row r="1797" spans="1:3" x14ac:dyDescent="0.25">
      <c r="A1797" s="1" t="s">
        <v>7</v>
      </c>
      <c r="B1797" s="49" t="s">
        <v>0</v>
      </c>
      <c r="C1797" s="49">
        <f>INDEX('CalFire Financial Consequences'!$M$26:$P$26,INDEX($F$19:$F$34,MATCH(A1797,$E$19:$E$34,0)))</f>
        <v>42935.053623468732</v>
      </c>
    </row>
    <row r="1798" spans="1:3" x14ac:dyDescent="0.25">
      <c r="A1798" s="1" t="s">
        <v>2</v>
      </c>
      <c r="B1798" s="49" t="s">
        <v>0</v>
      </c>
      <c r="C1798" s="49">
        <f>INDEX('CalFire Financial Consequences'!$M$26:$P$26,INDEX($F$19:$F$34,MATCH(A1798,$E$19:$E$34,0)))</f>
        <v>1013.3938851009249</v>
      </c>
    </row>
    <row r="1799" spans="1:3" x14ac:dyDescent="0.25">
      <c r="A1799" s="1" t="s">
        <v>9</v>
      </c>
      <c r="B1799" s="49" t="s">
        <v>0</v>
      </c>
      <c r="C1799" s="49">
        <f>INDEX('CalFire Financial Consequences'!$M$26:$P$26,INDEX($F$19:$F$34,MATCH(A1799,$E$19:$E$34,0)))</f>
        <v>1013.3938851009249</v>
      </c>
    </row>
    <row r="1800" spans="1:3" x14ac:dyDescent="0.25">
      <c r="A1800" s="1" t="s">
        <v>9</v>
      </c>
      <c r="B1800" s="49" t="s">
        <v>0</v>
      </c>
      <c r="C1800" s="49">
        <f>INDEX('CalFire Financial Consequences'!$M$26:$P$26,INDEX($F$19:$F$34,MATCH(A1800,$E$19:$E$34,0)))</f>
        <v>1013.3938851009249</v>
      </c>
    </row>
    <row r="1801" spans="1:3" x14ac:dyDescent="0.25">
      <c r="A1801" s="1" t="s">
        <v>9</v>
      </c>
      <c r="B1801" s="49" t="s">
        <v>0</v>
      </c>
      <c r="C1801" s="49">
        <f>INDEX('CalFire Financial Consequences'!$M$26:$P$26,INDEX($F$19:$F$34,MATCH(A1801,$E$19:$E$34,0)))</f>
        <v>1013.3938851009249</v>
      </c>
    </row>
    <row r="1802" spans="1:3" x14ac:dyDescent="0.25">
      <c r="A1802" s="1" t="s">
        <v>2</v>
      </c>
      <c r="B1802" s="49" t="s">
        <v>0</v>
      </c>
      <c r="C1802" s="49">
        <f>INDEX('CalFire Financial Consequences'!$M$26:$P$26,INDEX($F$19:$F$34,MATCH(A1802,$E$19:$E$34,0)))</f>
        <v>1013.3938851009249</v>
      </c>
    </row>
    <row r="1803" spans="1:3" x14ac:dyDescent="0.25">
      <c r="A1803" s="1" t="s">
        <v>2</v>
      </c>
      <c r="B1803" s="49" t="s">
        <v>0</v>
      </c>
      <c r="C1803" s="49">
        <f>INDEX('CalFire Financial Consequences'!$M$26:$P$26,INDEX($F$19:$F$34,MATCH(A1803,$E$19:$E$34,0)))</f>
        <v>1013.3938851009249</v>
      </c>
    </row>
    <row r="1804" spans="1:3" x14ac:dyDescent="0.25">
      <c r="A1804" s="1" t="s">
        <v>9</v>
      </c>
      <c r="B1804" s="49" t="s">
        <v>0</v>
      </c>
      <c r="C1804" s="49">
        <f>INDEX('CalFire Financial Consequences'!$M$26:$P$26,INDEX($F$19:$F$34,MATCH(A1804,$E$19:$E$34,0)))</f>
        <v>1013.3938851009249</v>
      </c>
    </row>
    <row r="1805" spans="1:3" x14ac:dyDescent="0.25">
      <c r="A1805" s="1" t="s">
        <v>2</v>
      </c>
      <c r="B1805" s="49" t="s">
        <v>0</v>
      </c>
      <c r="C1805" s="49">
        <f>INDEX('CalFire Financial Consequences'!$M$26:$P$26,INDEX($F$19:$F$34,MATCH(A1805,$E$19:$E$34,0)))</f>
        <v>1013.3938851009249</v>
      </c>
    </row>
    <row r="1806" spans="1:3" x14ac:dyDescent="0.25">
      <c r="A1806" s="1" t="s">
        <v>9</v>
      </c>
      <c r="B1806" s="49" t="s">
        <v>0</v>
      </c>
      <c r="C1806" s="49">
        <f>INDEX('CalFire Financial Consequences'!$M$26:$P$26,INDEX($F$19:$F$34,MATCH(A1806,$E$19:$E$34,0)))</f>
        <v>1013.3938851009249</v>
      </c>
    </row>
    <row r="1807" spans="1:3" x14ac:dyDescent="0.25">
      <c r="A1807" s="1" t="s">
        <v>9</v>
      </c>
      <c r="B1807" s="49" t="s">
        <v>0</v>
      </c>
      <c r="C1807" s="49">
        <f>INDEX('CalFire Financial Consequences'!$M$26:$P$26,INDEX($F$19:$F$34,MATCH(A1807,$E$19:$E$34,0)))</f>
        <v>1013.3938851009249</v>
      </c>
    </row>
    <row r="1808" spans="1:3" x14ac:dyDescent="0.25">
      <c r="A1808" s="1" t="s">
        <v>6</v>
      </c>
      <c r="B1808" s="49" t="s">
        <v>0</v>
      </c>
      <c r="C1808" s="49">
        <f>INDEX('CalFire Financial Consequences'!$M$26:$P$26,INDEX($F$19:$F$34,MATCH(A1808,$E$19:$E$34,0)))</f>
        <v>27732.611609173346</v>
      </c>
    </row>
    <row r="1809" spans="1:3" x14ac:dyDescent="0.25">
      <c r="A1809" s="1" t="s">
        <v>6</v>
      </c>
      <c r="B1809" s="49" t="s">
        <v>0</v>
      </c>
      <c r="C1809" s="49">
        <f>INDEX('CalFire Financial Consequences'!$M$26:$P$26,INDEX($F$19:$F$34,MATCH(A1809,$E$19:$E$34,0)))</f>
        <v>27732.611609173346</v>
      </c>
    </row>
    <row r="1810" spans="1:3" x14ac:dyDescent="0.25">
      <c r="A1810" s="1" t="s">
        <v>2</v>
      </c>
      <c r="B1810" s="49" t="s">
        <v>0</v>
      </c>
      <c r="C1810" s="49">
        <f>INDEX('CalFire Financial Consequences'!$M$26:$P$26,INDEX($F$19:$F$34,MATCH(A1810,$E$19:$E$34,0)))</f>
        <v>1013.3938851009249</v>
      </c>
    </row>
    <row r="1811" spans="1:3" x14ac:dyDescent="0.25">
      <c r="A1811" s="1" t="s">
        <v>2</v>
      </c>
      <c r="B1811" s="49" t="s">
        <v>0</v>
      </c>
      <c r="C1811" s="49">
        <f>INDEX('CalFire Financial Consequences'!$M$26:$P$26,INDEX($F$19:$F$34,MATCH(A1811,$E$19:$E$34,0)))</f>
        <v>1013.3938851009249</v>
      </c>
    </row>
    <row r="1812" spans="1:3" x14ac:dyDescent="0.25">
      <c r="A1812" s="1" t="s">
        <v>6</v>
      </c>
      <c r="B1812" s="49" t="s">
        <v>0</v>
      </c>
      <c r="C1812" s="49">
        <f>INDEX('CalFire Financial Consequences'!$M$26:$P$26,INDEX($F$19:$F$34,MATCH(A1812,$E$19:$E$34,0)))</f>
        <v>27732.611609173346</v>
      </c>
    </row>
    <row r="1813" spans="1:3" x14ac:dyDescent="0.25">
      <c r="A1813" s="1" t="s">
        <v>9</v>
      </c>
      <c r="B1813" s="49" t="s">
        <v>0</v>
      </c>
      <c r="C1813" s="49">
        <f>INDEX('CalFire Financial Consequences'!$M$26:$P$26,INDEX($F$19:$F$34,MATCH(A1813,$E$19:$E$34,0)))</f>
        <v>1013.3938851009249</v>
      </c>
    </row>
    <row r="1814" spans="1:3" x14ac:dyDescent="0.25">
      <c r="A1814" s="1" t="s">
        <v>2</v>
      </c>
      <c r="B1814" s="49" t="s">
        <v>0</v>
      </c>
      <c r="C1814" s="49">
        <f>INDEX('CalFire Financial Consequences'!$M$26:$P$26,INDEX($F$19:$F$34,MATCH(A1814,$E$19:$E$34,0)))</f>
        <v>1013.3938851009249</v>
      </c>
    </row>
    <row r="1815" spans="1:3" x14ac:dyDescent="0.25">
      <c r="A1815" s="1" t="s">
        <v>2</v>
      </c>
      <c r="B1815" s="49" t="s">
        <v>0</v>
      </c>
      <c r="C1815" s="49">
        <f>INDEX('CalFire Financial Consequences'!$M$26:$P$26,INDEX($F$19:$F$34,MATCH(A1815,$E$19:$E$34,0)))</f>
        <v>1013.3938851009249</v>
      </c>
    </row>
    <row r="1816" spans="1:3" x14ac:dyDescent="0.25">
      <c r="A1816" s="1" t="s">
        <v>4</v>
      </c>
      <c r="B1816" s="49" t="s">
        <v>0</v>
      </c>
      <c r="C1816" s="49">
        <f>INDEX('CalFire Financial Consequences'!$M$26:$P$26,INDEX($F$19:$F$34,MATCH(A1816,$E$19:$E$34,0)))</f>
        <v>5361.3126300627364</v>
      </c>
    </row>
    <row r="1817" spans="1:3" x14ac:dyDescent="0.25">
      <c r="A1817" s="1" t="s">
        <v>4</v>
      </c>
      <c r="B1817" s="49" t="s">
        <v>0</v>
      </c>
      <c r="C1817" s="49">
        <f>INDEX('CalFire Financial Consequences'!$M$26:$P$26,INDEX($F$19:$F$34,MATCH(A1817,$E$19:$E$34,0)))</f>
        <v>5361.3126300627364</v>
      </c>
    </row>
    <row r="1818" spans="1:3" x14ac:dyDescent="0.25">
      <c r="A1818" s="1" t="s">
        <v>2</v>
      </c>
      <c r="B1818" s="49" t="s">
        <v>0</v>
      </c>
      <c r="C1818" s="49">
        <f>INDEX('CalFire Financial Consequences'!$M$26:$P$26,INDEX($F$19:$F$34,MATCH(A1818,$E$19:$E$34,0)))</f>
        <v>1013.3938851009249</v>
      </c>
    </row>
    <row r="1819" spans="1:3" x14ac:dyDescent="0.25">
      <c r="A1819" s="1" t="s">
        <v>4</v>
      </c>
      <c r="B1819" s="49" t="s">
        <v>0</v>
      </c>
      <c r="C1819" s="49">
        <f>INDEX('CalFire Financial Consequences'!$M$26:$P$26,INDEX($F$19:$F$34,MATCH(A1819,$E$19:$E$34,0)))</f>
        <v>5361.3126300627364</v>
      </c>
    </row>
    <row r="1820" spans="1:3" x14ac:dyDescent="0.25">
      <c r="A1820" s="1" t="s">
        <v>9</v>
      </c>
      <c r="B1820" s="49" t="s">
        <v>0</v>
      </c>
      <c r="C1820" s="49">
        <f>INDEX('CalFire Financial Consequences'!$M$26:$P$26,INDEX($F$19:$F$34,MATCH(A1820,$E$19:$E$34,0)))</f>
        <v>1013.3938851009249</v>
      </c>
    </row>
    <row r="1821" spans="1:3" x14ac:dyDescent="0.25">
      <c r="A1821" s="1" t="s">
        <v>4</v>
      </c>
      <c r="B1821" s="49" t="s">
        <v>0</v>
      </c>
      <c r="C1821" s="49">
        <f>INDEX('CalFire Financial Consequences'!$M$26:$P$26,INDEX($F$19:$F$34,MATCH(A1821,$E$19:$E$34,0)))</f>
        <v>5361.3126300627364</v>
      </c>
    </row>
    <row r="1822" spans="1:3" x14ac:dyDescent="0.25">
      <c r="A1822" s="1" t="s">
        <v>9</v>
      </c>
      <c r="B1822" s="49" t="s">
        <v>0</v>
      </c>
      <c r="C1822" s="49">
        <f>INDEX('CalFire Financial Consequences'!$M$26:$P$26,INDEX($F$19:$F$34,MATCH(A1822,$E$19:$E$34,0)))</f>
        <v>1013.3938851009249</v>
      </c>
    </row>
    <row r="1823" spans="1:3" x14ac:dyDescent="0.25">
      <c r="A1823" s="1" t="s">
        <v>9</v>
      </c>
      <c r="B1823" s="49" t="s">
        <v>0</v>
      </c>
      <c r="C1823" s="49">
        <f>INDEX('CalFire Financial Consequences'!$M$26:$P$26,INDEX($F$19:$F$34,MATCH(A1823,$E$19:$E$34,0)))</f>
        <v>1013.3938851009249</v>
      </c>
    </row>
    <row r="1824" spans="1:3" x14ac:dyDescent="0.25">
      <c r="A1824" s="1" t="s">
        <v>4</v>
      </c>
      <c r="B1824" s="49" t="s">
        <v>0</v>
      </c>
      <c r="C1824" s="49">
        <f>INDEX('CalFire Financial Consequences'!$M$26:$P$26,INDEX($F$19:$F$34,MATCH(A1824,$E$19:$E$34,0)))</f>
        <v>5361.3126300627364</v>
      </c>
    </row>
    <row r="1825" spans="1:3" x14ac:dyDescent="0.25">
      <c r="A1825" s="1" t="s">
        <v>2</v>
      </c>
      <c r="B1825" s="49" t="s">
        <v>0</v>
      </c>
      <c r="C1825" s="49">
        <f>INDEX('CalFire Financial Consequences'!$M$26:$P$26,INDEX($F$19:$F$34,MATCH(A1825,$E$19:$E$34,0)))</f>
        <v>1013.3938851009249</v>
      </c>
    </row>
    <row r="1826" spans="1:3" x14ac:dyDescent="0.25">
      <c r="A1826" s="1" t="s">
        <v>2</v>
      </c>
      <c r="B1826" s="49" t="s">
        <v>0</v>
      </c>
      <c r="C1826" s="49">
        <f>INDEX('CalFire Financial Consequences'!$M$26:$P$26,INDEX($F$19:$F$34,MATCH(A1826,$E$19:$E$34,0)))</f>
        <v>1013.3938851009249</v>
      </c>
    </row>
    <row r="1827" spans="1:3" x14ac:dyDescent="0.25">
      <c r="A1827" s="1" t="s">
        <v>9</v>
      </c>
      <c r="B1827" s="49" t="s">
        <v>0</v>
      </c>
      <c r="C1827" s="49">
        <f>INDEX('CalFire Financial Consequences'!$M$26:$P$26,INDEX($F$19:$F$34,MATCH(A1827,$E$19:$E$34,0)))</f>
        <v>1013.3938851009249</v>
      </c>
    </row>
    <row r="1828" spans="1:3" x14ac:dyDescent="0.25">
      <c r="A1828" s="1" t="s">
        <v>4</v>
      </c>
      <c r="B1828" s="49" t="s">
        <v>0</v>
      </c>
      <c r="C1828" s="49">
        <f>INDEX('CalFire Financial Consequences'!$M$26:$P$26,INDEX($F$19:$F$34,MATCH(A1828,$E$19:$E$34,0)))</f>
        <v>5361.3126300627364</v>
      </c>
    </row>
    <row r="1829" spans="1:3" x14ac:dyDescent="0.25">
      <c r="A1829" s="1" t="s">
        <v>9</v>
      </c>
      <c r="B1829" s="49" t="s">
        <v>0</v>
      </c>
      <c r="C1829" s="49">
        <f>INDEX('CalFire Financial Consequences'!$M$26:$P$26,INDEX($F$19:$F$34,MATCH(A1829,$E$19:$E$34,0)))</f>
        <v>1013.3938851009249</v>
      </c>
    </row>
    <row r="1830" spans="1:3" x14ac:dyDescent="0.25">
      <c r="A1830" s="1" t="s">
        <v>2</v>
      </c>
      <c r="B1830" s="49" t="s">
        <v>0</v>
      </c>
      <c r="C1830" s="49">
        <f>INDEX('CalFire Financial Consequences'!$M$26:$P$26,INDEX($F$19:$F$34,MATCH(A1830,$E$19:$E$34,0)))</f>
        <v>1013.3938851009249</v>
      </c>
    </row>
    <row r="1831" spans="1:3" x14ac:dyDescent="0.25">
      <c r="A1831" s="1" t="s">
        <v>2</v>
      </c>
      <c r="B1831" s="49" t="s">
        <v>0</v>
      </c>
      <c r="C1831" s="49">
        <f>INDEX('CalFire Financial Consequences'!$M$26:$P$26,INDEX($F$19:$F$34,MATCH(A1831,$E$19:$E$34,0)))</f>
        <v>1013.3938851009249</v>
      </c>
    </row>
    <row r="1832" spans="1:3" x14ac:dyDescent="0.25">
      <c r="A1832" s="1" t="s">
        <v>9</v>
      </c>
      <c r="B1832" s="49" t="s">
        <v>0</v>
      </c>
      <c r="C1832" s="49">
        <f>INDEX('CalFire Financial Consequences'!$M$26:$P$26,INDEX($F$19:$F$34,MATCH(A1832,$E$19:$E$34,0)))</f>
        <v>1013.3938851009249</v>
      </c>
    </row>
    <row r="1833" spans="1:3" x14ac:dyDescent="0.25">
      <c r="A1833" s="1" t="s">
        <v>9</v>
      </c>
      <c r="B1833" s="49" t="s">
        <v>0</v>
      </c>
      <c r="C1833" s="49">
        <f>INDEX('CalFire Financial Consequences'!$M$26:$P$26,INDEX($F$19:$F$34,MATCH(A1833,$E$19:$E$34,0)))</f>
        <v>1013.3938851009249</v>
      </c>
    </row>
    <row r="1834" spans="1:3" x14ac:dyDescent="0.25">
      <c r="A1834" s="1" t="s">
        <v>9</v>
      </c>
      <c r="B1834" s="49" t="s">
        <v>0</v>
      </c>
      <c r="C1834" s="49">
        <f>INDEX('CalFire Financial Consequences'!$M$26:$P$26,INDEX($F$19:$F$34,MATCH(A1834,$E$19:$E$34,0)))</f>
        <v>1013.3938851009249</v>
      </c>
    </row>
    <row r="1835" spans="1:3" x14ac:dyDescent="0.25">
      <c r="A1835" s="1" t="s">
        <v>9</v>
      </c>
      <c r="B1835" s="49" t="s">
        <v>0</v>
      </c>
      <c r="C1835" s="49">
        <f>INDEX('CalFire Financial Consequences'!$M$26:$P$26,INDEX($F$19:$F$34,MATCH(A1835,$E$19:$E$34,0)))</f>
        <v>1013.3938851009249</v>
      </c>
    </row>
    <row r="1836" spans="1:3" x14ac:dyDescent="0.25">
      <c r="A1836" s="1" t="s">
        <v>2</v>
      </c>
      <c r="B1836" s="49" t="s">
        <v>0</v>
      </c>
      <c r="C1836" s="49">
        <f>INDEX('CalFire Financial Consequences'!$M$26:$P$26,INDEX($F$19:$F$34,MATCH(A1836,$E$19:$E$34,0)))</f>
        <v>1013.3938851009249</v>
      </c>
    </row>
    <row r="1837" spans="1:3" x14ac:dyDescent="0.25">
      <c r="A1837" s="1" t="s">
        <v>2</v>
      </c>
      <c r="B1837" s="49" t="s">
        <v>0</v>
      </c>
      <c r="C1837" s="49">
        <f>INDEX('CalFire Financial Consequences'!$M$26:$P$26,INDEX($F$19:$F$34,MATCH(A1837,$E$19:$E$34,0)))</f>
        <v>1013.3938851009249</v>
      </c>
    </row>
    <row r="1838" spans="1:3" x14ac:dyDescent="0.25">
      <c r="A1838" s="1" t="s">
        <v>4</v>
      </c>
      <c r="B1838" s="49" t="s">
        <v>0</v>
      </c>
      <c r="C1838" s="49">
        <f>INDEX('CalFire Financial Consequences'!$M$26:$P$26,INDEX($F$19:$F$34,MATCH(A1838,$E$19:$E$34,0)))</f>
        <v>5361.3126300627364</v>
      </c>
    </row>
    <row r="1839" spans="1:3" x14ac:dyDescent="0.25">
      <c r="A1839" s="1" t="s">
        <v>2</v>
      </c>
      <c r="B1839" s="49" t="s">
        <v>0</v>
      </c>
      <c r="C1839" s="49">
        <f>INDEX('CalFire Financial Consequences'!$M$26:$P$26,INDEX($F$19:$F$34,MATCH(A1839,$E$19:$E$34,0)))</f>
        <v>1013.3938851009249</v>
      </c>
    </row>
    <row r="1840" spans="1:3" x14ac:dyDescent="0.25">
      <c r="A1840" s="1" t="s">
        <v>2</v>
      </c>
      <c r="B1840" s="49" t="s">
        <v>0</v>
      </c>
      <c r="C1840" s="49">
        <f>INDEX('CalFire Financial Consequences'!$M$26:$P$26,INDEX($F$19:$F$34,MATCH(A1840,$E$19:$E$34,0)))</f>
        <v>1013.3938851009249</v>
      </c>
    </row>
    <row r="1841" spans="1:3" x14ac:dyDescent="0.25">
      <c r="A1841" s="1" t="s">
        <v>2</v>
      </c>
      <c r="B1841" s="49" t="s">
        <v>0</v>
      </c>
      <c r="C1841" s="49">
        <f>INDEX('CalFire Financial Consequences'!$M$26:$P$26,INDEX($F$19:$F$34,MATCH(A1841,$E$19:$E$34,0)))</f>
        <v>1013.3938851009249</v>
      </c>
    </row>
    <row r="1842" spans="1:3" x14ac:dyDescent="0.25">
      <c r="A1842" s="1" t="s">
        <v>2</v>
      </c>
      <c r="B1842" s="49" t="s">
        <v>0</v>
      </c>
      <c r="C1842" s="49">
        <f>INDEX('CalFire Financial Consequences'!$M$26:$P$26,INDEX($F$19:$F$34,MATCH(A1842,$E$19:$E$34,0)))</f>
        <v>1013.3938851009249</v>
      </c>
    </row>
    <row r="1843" spans="1:3" x14ac:dyDescent="0.25">
      <c r="A1843" s="1" t="s">
        <v>4</v>
      </c>
      <c r="B1843" s="49" t="s">
        <v>0</v>
      </c>
      <c r="C1843" s="49">
        <f>INDEX('CalFire Financial Consequences'!$M$26:$P$26,INDEX($F$19:$F$34,MATCH(A1843,$E$19:$E$34,0)))</f>
        <v>5361.3126300627364</v>
      </c>
    </row>
    <row r="1844" spans="1:3" x14ac:dyDescent="0.25">
      <c r="A1844" s="1" t="s">
        <v>9</v>
      </c>
      <c r="B1844" s="49" t="s">
        <v>0</v>
      </c>
      <c r="C1844" s="49">
        <f>INDEX('CalFire Financial Consequences'!$M$26:$P$26,INDEX($F$19:$F$34,MATCH(A1844,$E$19:$E$34,0)))</f>
        <v>1013.3938851009249</v>
      </c>
    </row>
    <row r="1845" spans="1:3" x14ac:dyDescent="0.25">
      <c r="A1845" s="1" t="s">
        <v>2</v>
      </c>
      <c r="B1845" s="49" t="s">
        <v>0</v>
      </c>
      <c r="C1845" s="49">
        <f>INDEX('CalFire Financial Consequences'!$M$26:$P$26,INDEX($F$19:$F$34,MATCH(A1845,$E$19:$E$34,0)))</f>
        <v>1013.3938851009249</v>
      </c>
    </row>
    <row r="1846" spans="1:3" x14ac:dyDescent="0.25">
      <c r="A1846" s="1" t="s">
        <v>2</v>
      </c>
      <c r="B1846" s="49" t="s">
        <v>0</v>
      </c>
      <c r="C1846" s="49">
        <f>INDEX('CalFire Financial Consequences'!$M$26:$P$26,INDEX($F$19:$F$34,MATCH(A1846,$E$19:$E$34,0)))</f>
        <v>1013.3938851009249</v>
      </c>
    </row>
    <row r="1847" spans="1:3" x14ac:dyDescent="0.25">
      <c r="A1847" s="1" t="s">
        <v>4</v>
      </c>
      <c r="B1847" s="49" t="s">
        <v>0</v>
      </c>
      <c r="C1847" s="49">
        <f>INDEX('CalFire Financial Consequences'!$M$26:$P$26,INDEX($F$19:$F$34,MATCH(A1847,$E$19:$E$34,0)))</f>
        <v>5361.3126300627364</v>
      </c>
    </row>
    <row r="1848" spans="1:3" x14ac:dyDescent="0.25">
      <c r="A1848" s="1" t="s">
        <v>9</v>
      </c>
      <c r="B1848" s="49" t="s">
        <v>0</v>
      </c>
      <c r="C1848" s="49">
        <f>INDEX('CalFire Financial Consequences'!$M$26:$P$26,INDEX($F$19:$F$34,MATCH(A1848,$E$19:$E$34,0)))</f>
        <v>1013.3938851009249</v>
      </c>
    </row>
    <row r="1849" spans="1:3" x14ac:dyDescent="0.25">
      <c r="A1849" s="1" t="s">
        <v>9</v>
      </c>
      <c r="B1849" s="49" t="s">
        <v>0</v>
      </c>
      <c r="C1849" s="49">
        <f>INDEX('CalFire Financial Consequences'!$M$26:$P$26,INDEX($F$19:$F$34,MATCH(A1849,$E$19:$E$34,0)))</f>
        <v>1013.3938851009249</v>
      </c>
    </row>
    <row r="1850" spans="1:3" x14ac:dyDescent="0.25">
      <c r="A1850" s="1" t="s">
        <v>2</v>
      </c>
      <c r="B1850" s="49" t="s">
        <v>0</v>
      </c>
      <c r="C1850" s="49">
        <f>INDEX('CalFire Financial Consequences'!$M$26:$P$26,INDEX($F$19:$F$34,MATCH(A1850,$E$19:$E$34,0)))</f>
        <v>1013.3938851009249</v>
      </c>
    </row>
    <row r="1851" spans="1:3" x14ac:dyDescent="0.25">
      <c r="A1851" s="1" t="s">
        <v>2</v>
      </c>
      <c r="B1851" s="49" t="s">
        <v>0</v>
      </c>
      <c r="C1851" s="49">
        <f>INDEX('CalFire Financial Consequences'!$M$26:$P$26,INDEX($F$19:$F$34,MATCH(A1851,$E$19:$E$34,0)))</f>
        <v>1013.3938851009249</v>
      </c>
    </row>
    <row r="1852" spans="1:3" x14ac:dyDescent="0.25">
      <c r="A1852" s="1" t="s">
        <v>2</v>
      </c>
      <c r="B1852" s="49" t="s">
        <v>0</v>
      </c>
      <c r="C1852" s="49">
        <f>INDEX('CalFire Financial Consequences'!$M$26:$P$26,INDEX($F$19:$F$34,MATCH(A1852,$E$19:$E$34,0)))</f>
        <v>1013.3938851009249</v>
      </c>
    </row>
    <row r="1853" spans="1:3" x14ac:dyDescent="0.25">
      <c r="A1853" s="1" t="s">
        <v>2</v>
      </c>
      <c r="B1853" s="49" t="s">
        <v>0</v>
      </c>
      <c r="C1853" s="49">
        <f>INDEX('CalFire Financial Consequences'!$M$26:$P$26,INDEX($F$19:$F$34,MATCH(A1853,$E$19:$E$34,0)))</f>
        <v>1013.3938851009249</v>
      </c>
    </row>
    <row r="1854" spans="1:3" x14ac:dyDescent="0.25">
      <c r="A1854" s="1" t="s">
        <v>2</v>
      </c>
      <c r="B1854" s="49" t="s">
        <v>0</v>
      </c>
      <c r="C1854" s="49">
        <f>INDEX('CalFire Financial Consequences'!$M$26:$P$26,INDEX($F$19:$F$34,MATCH(A1854,$E$19:$E$34,0)))</f>
        <v>1013.3938851009249</v>
      </c>
    </row>
    <row r="1855" spans="1:3" x14ac:dyDescent="0.25">
      <c r="A1855" s="1" t="s">
        <v>9</v>
      </c>
      <c r="B1855" s="49" t="s">
        <v>0</v>
      </c>
      <c r="C1855" s="49">
        <f>INDEX('CalFire Financial Consequences'!$M$26:$P$26,INDEX($F$19:$F$34,MATCH(A1855,$E$19:$E$34,0)))</f>
        <v>1013.3938851009249</v>
      </c>
    </row>
    <row r="1856" spans="1:3" x14ac:dyDescent="0.25">
      <c r="A1856" s="1" t="s">
        <v>2</v>
      </c>
      <c r="B1856" s="49" t="s">
        <v>0</v>
      </c>
      <c r="C1856" s="49">
        <f>INDEX('CalFire Financial Consequences'!$M$26:$P$26,INDEX($F$19:$F$34,MATCH(A1856,$E$19:$E$34,0)))</f>
        <v>1013.3938851009249</v>
      </c>
    </row>
    <row r="1857" spans="1:3" x14ac:dyDescent="0.25">
      <c r="A1857" s="1" t="s">
        <v>2</v>
      </c>
      <c r="B1857" s="49" t="s">
        <v>0</v>
      </c>
      <c r="C1857" s="49">
        <f>INDEX('CalFire Financial Consequences'!$M$26:$P$26,INDEX($F$19:$F$34,MATCH(A1857,$E$19:$E$34,0)))</f>
        <v>1013.3938851009249</v>
      </c>
    </row>
    <row r="1858" spans="1:3" x14ac:dyDescent="0.25">
      <c r="A1858" s="1" t="s">
        <v>9</v>
      </c>
      <c r="B1858" s="49" t="s">
        <v>0</v>
      </c>
      <c r="C1858" s="49">
        <f>INDEX('CalFire Financial Consequences'!$M$26:$P$26,INDEX($F$19:$F$34,MATCH(A1858,$E$19:$E$34,0)))</f>
        <v>1013.3938851009249</v>
      </c>
    </row>
    <row r="1859" spans="1:3" x14ac:dyDescent="0.25">
      <c r="A1859" s="1" t="s">
        <v>9</v>
      </c>
      <c r="B1859" s="49" t="s">
        <v>0</v>
      </c>
      <c r="C1859" s="49">
        <f>INDEX('CalFire Financial Consequences'!$M$26:$P$26,INDEX($F$19:$F$34,MATCH(A1859,$E$19:$E$34,0)))</f>
        <v>1013.3938851009249</v>
      </c>
    </row>
    <row r="1860" spans="1:3" x14ac:dyDescent="0.25">
      <c r="A1860" s="1" t="s">
        <v>2</v>
      </c>
      <c r="B1860" s="49" t="s">
        <v>0</v>
      </c>
      <c r="C1860" s="49">
        <f>INDEX('CalFire Financial Consequences'!$M$26:$P$26,INDEX($F$19:$F$34,MATCH(A1860,$E$19:$E$34,0)))</f>
        <v>1013.3938851009249</v>
      </c>
    </row>
    <row r="1861" spans="1:3" x14ac:dyDescent="0.25">
      <c r="A1861" s="1" t="s">
        <v>9</v>
      </c>
      <c r="B1861" s="49" t="s">
        <v>0</v>
      </c>
      <c r="C1861" s="49">
        <f>INDEX('CalFire Financial Consequences'!$M$26:$P$26,INDEX($F$19:$F$34,MATCH(A1861,$E$19:$E$34,0)))</f>
        <v>1013.3938851009249</v>
      </c>
    </row>
    <row r="1862" spans="1:3" x14ac:dyDescent="0.25">
      <c r="A1862" s="1" t="s">
        <v>2</v>
      </c>
      <c r="B1862" s="49" t="s">
        <v>0</v>
      </c>
      <c r="C1862" s="49">
        <f>INDEX('CalFire Financial Consequences'!$M$26:$P$26,INDEX($F$19:$F$34,MATCH(A1862,$E$19:$E$34,0)))</f>
        <v>1013.3938851009249</v>
      </c>
    </row>
    <row r="1863" spans="1:3" x14ac:dyDescent="0.25">
      <c r="A1863" s="1" t="s">
        <v>9</v>
      </c>
      <c r="B1863" s="49" t="s">
        <v>0</v>
      </c>
      <c r="C1863" s="49">
        <f>INDEX('CalFire Financial Consequences'!$M$26:$P$26,INDEX($F$19:$F$34,MATCH(A1863,$E$19:$E$34,0)))</f>
        <v>1013.3938851009249</v>
      </c>
    </row>
    <row r="1864" spans="1:3" x14ac:dyDescent="0.25">
      <c r="A1864" s="1" t="s">
        <v>9</v>
      </c>
      <c r="B1864" s="49" t="s">
        <v>0</v>
      </c>
      <c r="C1864" s="49">
        <f>INDEX('CalFire Financial Consequences'!$M$26:$P$26,INDEX($F$19:$F$34,MATCH(A1864,$E$19:$E$34,0)))</f>
        <v>1013.3938851009249</v>
      </c>
    </row>
    <row r="1865" spans="1:3" x14ac:dyDescent="0.25">
      <c r="A1865" s="1" t="s">
        <v>9</v>
      </c>
      <c r="B1865" s="49" t="s">
        <v>0</v>
      </c>
      <c r="C1865" s="49">
        <f>INDEX('CalFire Financial Consequences'!$M$26:$P$26,INDEX($F$19:$F$34,MATCH(A1865,$E$19:$E$34,0)))</f>
        <v>1013.3938851009249</v>
      </c>
    </row>
    <row r="1866" spans="1:3" x14ac:dyDescent="0.25">
      <c r="A1866" s="1" t="s">
        <v>2</v>
      </c>
      <c r="B1866" s="49" t="s">
        <v>0</v>
      </c>
      <c r="C1866" s="49">
        <f>INDEX('CalFire Financial Consequences'!$M$26:$P$26,INDEX($F$19:$F$34,MATCH(A1866,$E$19:$E$34,0)))</f>
        <v>1013.3938851009249</v>
      </c>
    </row>
    <row r="1867" spans="1:3" x14ac:dyDescent="0.25">
      <c r="A1867" s="1" t="s">
        <v>9</v>
      </c>
      <c r="B1867" s="49" t="s">
        <v>0</v>
      </c>
      <c r="C1867" s="49">
        <f>INDEX('CalFire Financial Consequences'!$M$26:$P$26,INDEX($F$19:$F$34,MATCH(A1867,$E$19:$E$34,0)))</f>
        <v>1013.3938851009249</v>
      </c>
    </row>
    <row r="1868" spans="1:3" x14ac:dyDescent="0.25">
      <c r="A1868" s="1" t="s">
        <v>9</v>
      </c>
      <c r="B1868" s="49" t="s">
        <v>0</v>
      </c>
      <c r="C1868" s="49">
        <f>INDEX('CalFire Financial Consequences'!$M$26:$P$26,INDEX($F$19:$F$34,MATCH(A1868,$E$19:$E$34,0)))</f>
        <v>1013.3938851009249</v>
      </c>
    </row>
    <row r="1869" spans="1:3" x14ac:dyDescent="0.25">
      <c r="A1869" s="1" t="s">
        <v>9</v>
      </c>
      <c r="B1869" s="49" t="s">
        <v>0</v>
      </c>
      <c r="C1869" s="49">
        <f>INDEX('CalFire Financial Consequences'!$M$26:$P$26,INDEX($F$19:$F$34,MATCH(A1869,$E$19:$E$34,0)))</f>
        <v>1013.3938851009249</v>
      </c>
    </row>
    <row r="1870" spans="1:3" x14ac:dyDescent="0.25">
      <c r="A1870" s="1" t="s">
        <v>2</v>
      </c>
      <c r="B1870" s="49" t="s">
        <v>0</v>
      </c>
      <c r="C1870" s="49">
        <f>INDEX('CalFire Financial Consequences'!$M$26:$P$26,INDEX($F$19:$F$34,MATCH(A1870,$E$19:$E$34,0)))</f>
        <v>1013.3938851009249</v>
      </c>
    </row>
    <row r="1871" spans="1:3" x14ac:dyDescent="0.25">
      <c r="A1871" s="1" t="s">
        <v>9</v>
      </c>
      <c r="B1871" s="49" t="s">
        <v>0</v>
      </c>
      <c r="C1871" s="49">
        <f>INDEX('CalFire Financial Consequences'!$M$26:$P$26,INDEX($F$19:$F$34,MATCH(A1871,$E$19:$E$34,0)))</f>
        <v>1013.3938851009249</v>
      </c>
    </row>
    <row r="1872" spans="1:3" x14ac:dyDescent="0.25">
      <c r="A1872" s="1" t="s">
        <v>9</v>
      </c>
      <c r="B1872" s="49" t="s">
        <v>0</v>
      </c>
      <c r="C1872" s="49">
        <f>INDEX('CalFire Financial Consequences'!$M$26:$P$26,INDEX($F$19:$F$34,MATCH(A1872,$E$19:$E$34,0)))</f>
        <v>1013.3938851009249</v>
      </c>
    </row>
    <row r="1873" spans="1:3" x14ac:dyDescent="0.25">
      <c r="A1873" s="1" t="s">
        <v>2</v>
      </c>
      <c r="B1873" s="49" t="s">
        <v>0</v>
      </c>
      <c r="C1873" s="49">
        <f>INDEX('CalFire Financial Consequences'!$M$26:$P$26,INDEX($F$19:$F$34,MATCH(A1873,$E$19:$E$34,0)))</f>
        <v>1013.3938851009249</v>
      </c>
    </row>
    <row r="1874" spans="1:3" x14ac:dyDescent="0.25">
      <c r="A1874" s="1" t="s">
        <v>2</v>
      </c>
      <c r="B1874" s="49" t="s">
        <v>0</v>
      </c>
      <c r="C1874" s="49">
        <f>INDEX('CalFire Financial Consequences'!$M$26:$P$26,INDEX($F$19:$F$34,MATCH(A1874,$E$19:$E$34,0)))</f>
        <v>1013.3938851009249</v>
      </c>
    </row>
    <row r="1875" spans="1:3" x14ac:dyDescent="0.25">
      <c r="A1875" s="1" t="s">
        <v>9</v>
      </c>
      <c r="B1875" s="49" t="s">
        <v>0</v>
      </c>
      <c r="C1875" s="49">
        <f>INDEX('CalFire Financial Consequences'!$M$26:$P$26,INDEX($F$19:$F$34,MATCH(A1875,$E$19:$E$34,0)))</f>
        <v>1013.3938851009249</v>
      </c>
    </row>
    <row r="1876" spans="1:3" x14ac:dyDescent="0.25">
      <c r="A1876" s="1" t="s">
        <v>4</v>
      </c>
      <c r="B1876" s="49" t="s">
        <v>0</v>
      </c>
      <c r="C1876" s="49">
        <f>INDEX('CalFire Financial Consequences'!$M$26:$P$26,INDEX($F$19:$F$34,MATCH(A1876,$E$19:$E$34,0)))</f>
        <v>5361.3126300627364</v>
      </c>
    </row>
    <row r="1877" spans="1:3" x14ac:dyDescent="0.25">
      <c r="A1877" s="1" t="s">
        <v>4</v>
      </c>
      <c r="B1877" s="49" t="s">
        <v>0</v>
      </c>
      <c r="C1877" s="49">
        <f>INDEX('CalFire Financial Consequences'!$M$26:$P$26,INDEX($F$19:$F$34,MATCH(A1877,$E$19:$E$34,0)))</f>
        <v>5361.3126300627364</v>
      </c>
    </row>
    <row r="1878" spans="1:3" x14ac:dyDescent="0.25">
      <c r="A1878" s="1" t="s">
        <v>9</v>
      </c>
      <c r="B1878" s="49" t="s">
        <v>0</v>
      </c>
      <c r="C1878" s="49">
        <f>INDEX('CalFire Financial Consequences'!$M$26:$P$26,INDEX($F$19:$F$34,MATCH(A1878,$E$19:$E$34,0)))</f>
        <v>1013.3938851009249</v>
      </c>
    </row>
    <row r="1879" spans="1:3" x14ac:dyDescent="0.25">
      <c r="A1879" s="1" t="s">
        <v>9</v>
      </c>
      <c r="B1879" s="49" t="s">
        <v>0</v>
      </c>
      <c r="C1879" s="49">
        <f>INDEX('CalFire Financial Consequences'!$M$26:$P$26,INDEX($F$19:$F$34,MATCH(A1879,$E$19:$E$34,0)))</f>
        <v>1013.3938851009249</v>
      </c>
    </row>
    <row r="1880" spans="1:3" x14ac:dyDescent="0.25">
      <c r="A1880" s="1" t="s">
        <v>4</v>
      </c>
      <c r="B1880" s="49" t="s">
        <v>0</v>
      </c>
      <c r="C1880" s="49">
        <f>INDEX('CalFire Financial Consequences'!$M$26:$P$26,INDEX($F$19:$F$34,MATCH(A1880,$E$19:$E$34,0)))</f>
        <v>5361.3126300627364</v>
      </c>
    </row>
    <row r="1881" spans="1:3" x14ac:dyDescent="0.25">
      <c r="A1881" s="1" t="s">
        <v>9</v>
      </c>
      <c r="B1881" s="49" t="s">
        <v>0</v>
      </c>
      <c r="C1881" s="49">
        <f>INDEX('CalFire Financial Consequences'!$M$26:$P$26,INDEX($F$19:$F$34,MATCH(A1881,$E$19:$E$34,0)))</f>
        <v>1013.3938851009249</v>
      </c>
    </row>
    <row r="1882" spans="1:3" x14ac:dyDescent="0.25">
      <c r="A1882" s="1" t="s">
        <v>9</v>
      </c>
      <c r="B1882" s="49" t="s">
        <v>0</v>
      </c>
      <c r="C1882" s="49">
        <f>INDEX('CalFire Financial Consequences'!$M$26:$P$26,INDEX($F$19:$F$34,MATCH(A1882,$E$19:$E$34,0)))</f>
        <v>1013.3938851009249</v>
      </c>
    </row>
    <row r="1883" spans="1:3" x14ac:dyDescent="0.25">
      <c r="A1883" s="1" t="s">
        <v>9</v>
      </c>
      <c r="B1883" s="49" t="s">
        <v>0</v>
      </c>
      <c r="C1883" s="49">
        <f>INDEX('CalFire Financial Consequences'!$M$26:$P$26,INDEX($F$19:$F$34,MATCH(A1883,$E$19:$E$34,0)))</f>
        <v>1013.3938851009249</v>
      </c>
    </row>
    <row r="1884" spans="1:3" x14ac:dyDescent="0.25">
      <c r="A1884" s="1" t="s">
        <v>9</v>
      </c>
      <c r="B1884" s="49" t="s">
        <v>0</v>
      </c>
      <c r="C1884" s="49">
        <f>INDEX('CalFire Financial Consequences'!$M$26:$P$26,INDEX($F$19:$F$34,MATCH(A1884,$E$19:$E$34,0)))</f>
        <v>1013.3938851009249</v>
      </c>
    </row>
    <row r="1885" spans="1:3" x14ac:dyDescent="0.25">
      <c r="A1885" s="1" t="s">
        <v>9</v>
      </c>
      <c r="B1885" s="49" t="s">
        <v>0</v>
      </c>
      <c r="C1885" s="49">
        <f>INDEX('CalFire Financial Consequences'!$M$26:$P$26,INDEX($F$19:$F$34,MATCH(A1885,$E$19:$E$34,0)))</f>
        <v>1013.3938851009249</v>
      </c>
    </row>
    <row r="1886" spans="1:3" x14ac:dyDescent="0.25">
      <c r="A1886" s="1" t="s">
        <v>4</v>
      </c>
      <c r="B1886" s="49" t="s">
        <v>0</v>
      </c>
      <c r="C1886" s="49">
        <f>INDEX('CalFire Financial Consequences'!$M$26:$P$26,INDEX($F$19:$F$34,MATCH(A1886,$E$19:$E$34,0)))</f>
        <v>5361.3126300627364</v>
      </c>
    </row>
    <row r="1887" spans="1:3" x14ac:dyDescent="0.25">
      <c r="A1887" s="1" t="s">
        <v>4</v>
      </c>
      <c r="B1887" s="49" t="s">
        <v>0</v>
      </c>
      <c r="C1887" s="49">
        <f>INDEX('CalFire Financial Consequences'!$M$26:$P$26,INDEX($F$19:$F$34,MATCH(A1887,$E$19:$E$34,0)))</f>
        <v>5361.3126300627364</v>
      </c>
    </row>
    <row r="1888" spans="1:3" x14ac:dyDescent="0.25">
      <c r="A1888" s="1" t="s">
        <v>9</v>
      </c>
      <c r="B1888" s="49" t="s">
        <v>0</v>
      </c>
      <c r="C1888" s="49">
        <f>INDEX('CalFire Financial Consequences'!$M$26:$P$26,INDEX($F$19:$F$34,MATCH(A1888,$E$19:$E$34,0)))</f>
        <v>1013.3938851009249</v>
      </c>
    </row>
    <row r="1889" spans="1:3" x14ac:dyDescent="0.25">
      <c r="A1889" s="1" t="s">
        <v>2</v>
      </c>
      <c r="B1889" s="49" t="s">
        <v>0</v>
      </c>
      <c r="C1889" s="49">
        <f>INDEX('CalFire Financial Consequences'!$M$26:$P$26,INDEX($F$19:$F$34,MATCH(A1889,$E$19:$E$34,0)))</f>
        <v>1013.3938851009249</v>
      </c>
    </row>
    <row r="1890" spans="1:3" x14ac:dyDescent="0.25">
      <c r="A1890" s="1" t="s">
        <v>4</v>
      </c>
      <c r="B1890" s="49" t="s">
        <v>0</v>
      </c>
      <c r="C1890" s="49">
        <f>INDEX('CalFire Financial Consequences'!$M$26:$P$26,INDEX($F$19:$F$34,MATCH(A1890,$E$19:$E$34,0)))</f>
        <v>5361.3126300627364</v>
      </c>
    </row>
    <row r="1891" spans="1:3" x14ac:dyDescent="0.25">
      <c r="A1891" s="1" t="s">
        <v>2</v>
      </c>
      <c r="B1891" s="49" t="s">
        <v>0</v>
      </c>
      <c r="C1891" s="49">
        <f>INDEX('CalFire Financial Consequences'!$M$26:$P$26,INDEX($F$19:$F$34,MATCH(A1891,$E$19:$E$34,0)))</f>
        <v>1013.3938851009249</v>
      </c>
    </row>
    <row r="1892" spans="1:3" x14ac:dyDescent="0.25">
      <c r="A1892" s="1" t="s">
        <v>4</v>
      </c>
      <c r="B1892" s="49" t="s">
        <v>0</v>
      </c>
      <c r="C1892" s="49">
        <f>INDEX('CalFire Financial Consequences'!$M$26:$P$26,INDEX($F$19:$F$34,MATCH(A1892,$E$19:$E$34,0)))</f>
        <v>5361.3126300627364</v>
      </c>
    </row>
    <row r="1893" spans="1:3" x14ac:dyDescent="0.25">
      <c r="A1893" s="1" t="s">
        <v>5</v>
      </c>
      <c r="B1893" s="49" t="s">
        <v>0</v>
      </c>
      <c r="C1893" s="49">
        <f>INDEX('CalFire Financial Consequences'!$M$26:$P$26,INDEX($F$19:$F$34,MATCH(A1893,$E$19:$E$34,0)))</f>
        <v>1013.3938851009249</v>
      </c>
    </row>
    <row r="1894" spans="1:3" x14ac:dyDescent="0.25">
      <c r="A1894" s="1" t="s">
        <v>2</v>
      </c>
      <c r="B1894" s="49" t="s">
        <v>0</v>
      </c>
      <c r="C1894" s="49">
        <f>INDEX('CalFire Financial Consequences'!$M$26:$P$26,INDEX($F$19:$F$34,MATCH(A1894,$E$19:$E$34,0)))</f>
        <v>1013.3938851009249</v>
      </c>
    </row>
    <row r="1895" spans="1:3" x14ac:dyDescent="0.25">
      <c r="A1895" s="1" t="s">
        <v>2</v>
      </c>
      <c r="B1895" s="49" t="s">
        <v>0</v>
      </c>
      <c r="C1895" s="49">
        <f>INDEX('CalFire Financial Consequences'!$M$26:$P$26,INDEX($F$19:$F$34,MATCH(A1895,$E$19:$E$34,0)))</f>
        <v>1013.3938851009249</v>
      </c>
    </row>
    <row r="1896" spans="1:3" x14ac:dyDescent="0.25">
      <c r="A1896" s="1" t="s">
        <v>5</v>
      </c>
      <c r="B1896" s="49" t="s">
        <v>0</v>
      </c>
      <c r="C1896" s="49">
        <f>INDEX('CalFire Financial Consequences'!$M$26:$P$26,INDEX($F$19:$F$34,MATCH(A1896,$E$19:$E$34,0)))</f>
        <v>1013.3938851009249</v>
      </c>
    </row>
    <row r="1897" spans="1:3" x14ac:dyDescent="0.25">
      <c r="A1897" s="1" t="s">
        <v>9</v>
      </c>
      <c r="B1897" s="49" t="s">
        <v>0</v>
      </c>
      <c r="C1897" s="49">
        <f>INDEX('CalFire Financial Consequences'!$M$26:$P$26,INDEX($F$19:$F$34,MATCH(A1897,$E$19:$E$34,0)))</f>
        <v>1013.3938851009249</v>
      </c>
    </row>
    <row r="1898" spans="1:3" x14ac:dyDescent="0.25">
      <c r="A1898" s="1" t="s">
        <v>2</v>
      </c>
      <c r="B1898" s="49" t="s">
        <v>0</v>
      </c>
      <c r="C1898" s="49">
        <f>INDEX('CalFire Financial Consequences'!$M$26:$P$26,INDEX($F$19:$F$34,MATCH(A1898,$E$19:$E$34,0)))</f>
        <v>1013.3938851009249</v>
      </c>
    </row>
    <row r="1899" spans="1:3" x14ac:dyDescent="0.25">
      <c r="A1899" s="1" t="s">
        <v>2</v>
      </c>
      <c r="B1899" s="49" t="s">
        <v>0</v>
      </c>
      <c r="C1899" s="49">
        <f>INDEX('CalFire Financial Consequences'!$M$26:$P$26,INDEX($F$19:$F$34,MATCH(A1899,$E$19:$E$34,0)))</f>
        <v>1013.3938851009249</v>
      </c>
    </row>
    <row r="1900" spans="1:3" x14ac:dyDescent="0.25">
      <c r="A1900" s="1" t="s">
        <v>2</v>
      </c>
      <c r="B1900" s="49" t="s">
        <v>0</v>
      </c>
      <c r="C1900" s="49">
        <f>INDEX('CalFire Financial Consequences'!$M$26:$P$26,INDEX($F$19:$F$34,MATCH(A1900,$E$19:$E$34,0)))</f>
        <v>1013.3938851009249</v>
      </c>
    </row>
    <row r="1901" spans="1:3" x14ac:dyDescent="0.25">
      <c r="A1901" s="1" t="s">
        <v>5</v>
      </c>
      <c r="B1901" s="49" t="s">
        <v>0</v>
      </c>
      <c r="C1901" s="49">
        <f>INDEX('CalFire Financial Consequences'!$M$26:$P$26,INDEX($F$19:$F$34,MATCH(A1901,$E$19:$E$34,0)))</f>
        <v>1013.3938851009249</v>
      </c>
    </row>
    <row r="1902" spans="1:3" x14ac:dyDescent="0.25">
      <c r="A1902" s="1" t="s">
        <v>4</v>
      </c>
      <c r="B1902" s="49" t="s">
        <v>0</v>
      </c>
      <c r="C1902" s="49">
        <f>INDEX('CalFire Financial Consequences'!$M$26:$P$26,INDEX($F$19:$F$34,MATCH(A1902,$E$19:$E$34,0)))</f>
        <v>5361.3126300627364</v>
      </c>
    </row>
    <row r="1903" spans="1:3" x14ac:dyDescent="0.25">
      <c r="A1903" s="1" t="s">
        <v>2</v>
      </c>
      <c r="B1903" s="49" t="s">
        <v>0</v>
      </c>
      <c r="C1903" s="49">
        <f>INDEX('CalFire Financial Consequences'!$M$26:$P$26,INDEX($F$19:$F$34,MATCH(A1903,$E$19:$E$34,0)))</f>
        <v>1013.3938851009249</v>
      </c>
    </row>
    <row r="1904" spans="1:3" x14ac:dyDescent="0.25">
      <c r="A1904" s="1" t="s">
        <v>4</v>
      </c>
      <c r="B1904" s="49" t="s">
        <v>0</v>
      </c>
      <c r="C1904" s="49">
        <f>INDEX('CalFire Financial Consequences'!$M$26:$P$26,INDEX($F$19:$F$34,MATCH(A1904,$E$19:$E$34,0)))</f>
        <v>5361.3126300627364</v>
      </c>
    </row>
    <row r="1905" spans="1:3" x14ac:dyDescent="0.25">
      <c r="A1905" s="1" t="s">
        <v>2</v>
      </c>
      <c r="B1905" s="49" t="s">
        <v>0</v>
      </c>
      <c r="C1905" s="49">
        <f>INDEX('CalFire Financial Consequences'!$M$26:$P$26,INDEX($F$19:$F$34,MATCH(A1905,$E$19:$E$34,0)))</f>
        <v>1013.3938851009249</v>
      </c>
    </row>
    <row r="1906" spans="1:3" x14ac:dyDescent="0.25">
      <c r="A1906" s="1" t="s">
        <v>5</v>
      </c>
      <c r="B1906" s="49" t="s">
        <v>0</v>
      </c>
      <c r="C1906" s="49">
        <f>INDEX('CalFire Financial Consequences'!$M$26:$P$26,INDEX($F$19:$F$34,MATCH(A1906,$E$19:$E$34,0)))</f>
        <v>1013.3938851009249</v>
      </c>
    </row>
    <row r="1907" spans="1:3" x14ac:dyDescent="0.25">
      <c r="A1907" s="1" t="s">
        <v>2</v>
      </c>
      <c r="B1907" s="49" t="s">
        <v>0</v>
      </c>
      <c r="C1907" s="49">
        <f>INDEX('CalFire Financial Consequences'!$M$26:$P$26,INDEX($F$19:$F$34,MATCH(A1907,$E$19:$E$34,0)))</f>
        <v>1013.3938851009249</v>
      </c>
    </row>
    <row r="1908" spans="1:3" x14ac:dyDescent="0.25">
      <c r="A1908" s="1" t="s">
        <v>2</v>
      </c>
      <c r="B1908" s="49" t="s">
        <v>0</v>
      </c>
      <c r="C1908" s="49">
        <f>INDEX('CalFire Financial Consequences'!$M$26:$P$26,INDEX($F$19:$F$34,MATCH(A1908,$E$19:$E$34,0)))</f>
        <v>1013.3938851009249</v>
      </c>
    </row>
    <row r="1909" spans="1:3" x14ac:dyDescent="0.25">
      <c r="A1909" s="1" t="s">
        <v>2</v>
      </c>
      <c r="B1909" s="49" t="s">
        <v>0</v>
      </c>
      <c r="C1909" s="49">
        <f>INDEX('CalFire Financial Consequences'!$M$26:$P$26,INDEX($F$19:$F$34,MATCH(A1909,$E$19:$E$34,0)))</f>
        <v>1013.3938851009249</v>
      </c>
    </row>
    <row r="1910" spans="1:3" x14ac:dyDescent="0.25">
      <c r="A1910" s="1" t="s">
        <v>8</v>
      </c>
      <c r="B1910" s="49" t="s">
        <v>0</v>
      </c>
      <c r="C1910" s="49">
        <f>INDEX('CalFire Financial Consequences'!$M$26:$P$26,INDEX($F$19:$F$34,MATCH(A1910,$E$19:$E$34,0)))</f>
        <v>1013.3938851009249</v>
      </c>
    </row>
    <row r="1911" spans="1:3" x14ac:dyDescent="0.25">
      <c r="A1911" s="1" t="s">
        <v>8</v>
      </c>
      <c r="B1911" s="49" t="s">
        <v>0</v>
      </c>
      <c r="C1911" s="49">
        <f>INDEX('CalFire Financial Consequences'!$M$26:$P$26,INDEX($F$19:$F$34,MATCH(A1911,$E$19:$E$34,0)))</f>
        <v>1013.3938851009249</v>
      </c>
    </row>
    <row r="1912" spans="1:3" x14ac:dyDescent="0.25">
      <c r="A1912" s="1" t="s">
        <v>8</v>
      </c>
      <c r="B1912" s="49" t="s">
        <v>0</v>
      </c>
      <c r="C1912" s="49">
        <f>INDEX('CalFire Financial Consequences'!$M$26:$P$26,INDEX($F$19:$F$34,MATCH(A1912,$E$19:$E$34,0)))</f>
        <v>1013.3938851009249</v>
      </c>
    </row>
    <row r="1913" spans="1:3" x14ac:dyDescent="0.25">
      <c r="A1913" s="1" t="s">
        <v>7</v>
      </c>
      <c r="B1913" s="49" t="s">
        <v>0</v>
      </c>
      <c r="C1913" s="49">
        <f>INDEX('CalFire Financial Consequences'!$M$26:$P$26,INDEX($F$19:$F$34,MATCH(A1913,$E$19:$E$34,0)))</f>
        <v>42935.053623468732</v>
      </c>
    </row>
    <row r="1914" spans="1:3" x14ac:dyDescent="0.25">
      <c r="A1914" s="1" t="s">
        <v>8</v>
      </c>
      <c r="B1914" s="49" t="s">
        <v>0</v>
      </c>
      <c r="C1914" s="49">
        <f>INDEX('CalFire Financial Consequences'!$M$26:$P$26,INDEX($F$19:$F$34,MATCH(A1914,$E$19:$E$34,0)))</f>
        <v>1013.3938851009249</v>
      </c>
    </row>
    <row r="1915" spans="1:3" x14ac:dyDescent="0.25">
      <c r="A1915" s="1" t="s">
        <v>5</v>
      </c>
      <c r="B1915" s="49" t="s">
        <v>0</v>
      </c>
      <c r="C1915" s="49">
        <f>INDEX('CalFire Financial Consequences'!$M$26:$P$26,INDEX($F$19:$F$34,MATCH(A1915,$E$19:$E$34,0)))</f>
        <v>1013.3938851009249</v>
      </c>
    </row>
    <row r="1916" spans="1:3" x14ac:dyDescent="0.25">
      <c r="A1916" s="1" t="s">
        <v>2</v>
      </c>
      <c r="B1916" s="49" t="s">
        <v>0</v>
      </c>
      <c r="C1916" s="49">
        <f>INDEX('CalFire Financial Consequences'!$M$26:$P$26,INDEX($F$19:$F$34,MATCH(A1916,$E$19:$E$34,0)))</f>
        <v>1013.3938851009249</v>
      </c>
    </row>
    <row r="1917" spans="1:3" x14ac:dyDescent="0.25">
      <c r="A1917" s="1" t="s">
        <v>2</v>
      </c>
      <c r="B1917" s="49" t="s">
        <v>0</v>
      </c>
      <c r="C1917" s="49">
        <f>INDEX('CalFire Financial Consequences'!$M$26:$P$26,INDEX($F$19:$F$34,MATCH(A1917,$E$19:$E$34,0)))</f>
        <v>1013.3938851009249</v>
      </c>
    </row>
    <row r="1918" spans="1:3" x14ac:dyDescent="0.25">
      <c r="A1918" s="1" t="s">
        <v>2</v>
      </c>
      <c r="B1918" s="49" t="s">
        <v>0</v>
      </c>
      <c r="C1918" s="49">
        <f>INDEX('CalFire Financial Consequences'!$M$26:$P$26,INDEX($F$19:$F$34,MATCH(A1918,$E$19:$E$34,0)))</f>
        <v>1013.3938851009249</v>
      </c>
    </row>
    <row r="1919" spans="1:3" x14ac:dyDescent="0.25">
      <c r="A1919" s="1" t="s">
        <v>2</v>
      </c>
      <c r="B1919" s="49" t="s">
        <v>0</v>
      </c>
      <c r="C1919" s="49">
        <f>INDEX('CalFire Financial Consequences'!$M$26:$P$26,INDEX($F$19:$F$34,MATCH(A1919,$E$19:$E$34,0)))</f>
        <v>1013.3938851009249</v>
      </c>
    </row>
    <row r="1920" spans="1:3" x14ac:dyDescent="0.25">
      <c r="A1920" s="1" t="s">
        <v>2</v>
      </c>
      <c r="B1920" s="49" t="s">
        <v>0</v>
      </c>
      <c r="C1920" s="49">
        <f>INDEX('CalFire Financial Consequences'!$M$26:$P$26,INDEX($F$19:$F$34,MATCH(A1920,$E$19:$E$34,0)))</f>
        <v>1013.3938851009249</v>
      </c>
    </row>
    <row r="1921" spans="1:3" x14ac:dyDescent="0.25">
      <c r="A1921" s="1" t="s">
        <v>8</v>
      </c>
      <c r="B1921" s="49" t="s">
        <v>0</v>
      </c>
      <c r="C1921" s="49">
        <f>INDEX('CalFire Financial Consequences'!$M$26:$P$26,INDEX($F$19:$F$34,MATCH(A1921,$E$19:$E$34,0)))</f>
        <v>1013.3938851009249</v>
      </c>
    </row>
    <row r="1922" spans="1:3" x14ac:dyDescent="0.25">
      <c r="A1922" s="1" t="s">
        <v>6</v>
      </c>
      <c r="B1922" s="49" t="s">
        <v>0</v>
      </c>
      <c r="C1922" s="49">
        <f>INDEX('CalFire Financial Consequences'!$M$26:$P$26,INDEX($F$19:$F$34,MATCH(A1922,$E$19:$E$34,0)))</f>
        <v>27732.611609173346</v>
      </c>
    </row>
    <row r="1923" spans="1:3" x14ac:dyDescent="0.25">
      <c r="A1923" s="1" t="s">
        <v>8</v>
      </c>
      <c r="B1923" s="49" t="s">
        <v>0</v>
      </c>
      <c r="C1923" s="49">
        <f>INDEX('CalFire Financial Consequences'!$M$26:$P$26,INDEX($F$19:$F$34,MATCH(A1923,$E$19:$E$34,0)))</f>
        <v>1013.3938851009249</v>
      </c>
    </row>
    <row r="1924" spans="1:3" x14ac:dyDescent="0.25">
      <c r="A1924" s="1" t="s">
        <v>2</v>
      </c>
      <c r="B1924" s="49" t="s">
        <v>0</v>
      </c>
      <c r="C1924" s="49">
        <f>INDEX('CalFire Financial Consequences'!$M$26:$P$26,INDEX($F$19:$F$34,MATCH(A1924,$E$19:$E$34,0)))</f>
        <v>1013.3938851009249</v>
      </c>
    </row>
    <row r="1925" spans="1:3" x14ac:dyDescent="0.25">
      <c r="A1925" s="1" t="s">
        <v>4</v>
      </c>
      <c r="B1925" s="49" t="s">
        <v>0</v>
      </c>
      <c r="C1925" s="49">
        <f>INDEX('CalFire Financial Consequences'!$M$26:$P$26,INDEX($F$19:$F$34,MATCH(A1925,$E$19:$E$34,0)))</f>
        <v>5361.3126300627364</v>
      </c>
    </row>
    <row r="1926" spans="1:3" x14ac:dyDescent="0.25">
      <c r="A1926" s="1" t="s">
        <v>4</v>
      </c>
      <c r="B1926" s="49" t="s">
        <v>0</v>
      </c>
      <c r="C1926" s="49">
        <f>INDEX('CalFire Financial Consequences'!$M$26:$P$26,INDEX($F$19:$F$34,MATCH(A1926,$E$19:$E$34,0)))</f>
        <v>5361.3126300627364</v>
      </c>
    </row>
    <row r="1927" spans="1:3" x14ac:dyDescent="0.25">
      <c r="A1927" s="1" t="s">
        <v>2</v>
      </c>
      <c r="B1927" s="49" t="s">
        <v>0</v>
      </c>
      <c r="C1927" s="49">
        <f>INDEX('CalFire Financial Consequences'!$M$26:$P$26,INDEX($F$19:$F$34,MATCH(A1927,$E$19:$E$34,0)))</f>
        <v>1013.3938851009249</v>
      </c>
    </row>
    <row r="1928" spans="1:3" x14ac:dyDescent="0.25">
      <c r="A1928" s="1" t="s">
        <v>4</v>
      </c>
      <c r="B1928" s="49" t="s">
        <v>0</v>
      </c>
      <c r="C1928" s="49">
        <f>INDEX('CalFire Financial Consequences'!$M$26:$P$26,INDEX($F$19:$F$34,MATCH(A1928,$E$19:$E$34,0)))</f>
        <v>5361.3126300627364</v>
      </c>
    </row>
    <row r="1929" spans="1:3" x14ac:dyDescent="0.25">
      <c r="A1929" s="1" t="s">
        <v>2</v>
      </c>
      <c r="B1929" s="49" t="s">
        <v>0</v>
      </c>
      <c r="C1929" s="49">
        <f>INDEX('CalFire Financial Consequences'!$M$26:$P$26,INDEX($F$19:$F$34,MATCH(A1929,$E$19:$E$34,0)))</f>
        <v>1013.3938851009249</v>
      </c>
    </row>
    <row r="1930" spans="1:3" x14ac:dyDescent="0.25">
      <c r="A1930" s="1" t="s">
        <v>8</v>
      </c>
      <c r="B1930" s="49" t="s">
        <v>0</v>
      </c>
      <c r="C1930" s="49">
        <f>INDEX('CalFire Financial Consequences'!$M$26:$P$26,INDEX($F$19:$F$34,MATCH(A1930,$E$19:$E$34,0)))</f>
        <v>1013.3938851009249</v>
      </c>
    </row>
    <row r="1931" spans="1:3" x14ac:dyDescent="0.25">
      <c r="A1931" s="1" t="s">
        <v>8</v>
      </c>
      <c r="B1931" s="49" t="s">
        <v>0</v>
      </c>
      <c r="C1931" s="49">
        <f>INDEX('CalFire Financial Consequences'!$M$26:$P$26,INDEX($F$19:$F$34,MATCH(A1931,$E$19:$E$34,0)))</f>
        <v>1013.3938851009249</v>
      </c>
    </row>
    <row r="1932" spans="1:3" x14ac:dyDescent="0.25">
      <c r="A1932" s="1" t="s">
        <v>8</v>
      </c>
      <c r="B1932" s="49" t="s">
        <v>0</v>
      </c>
      <c r="C1932" s="49">
        <f>INDEX('CalFire Financial Consequences'!$M$26:$P$26,INDEX($F$19:$F$34,MATCH(A1932,$E$19:$E$34,0)))</f>
        <v>1013.3938851009249</v>
      </c>
    </row>
    <row r="1933" spans="1:3" x14ac:dyDescent="0.25">
      <c r="A1933" s="1" t="s">
        <v>8</v>
      </c>
      <c r="B1933" s="49" t="s">
        <v>0</v>
      </c>
      <c r="C1933" s="49">
        <f>INDEX('CalFire Financial Consequences'!$M$26:$P$26,INDEX($F$19:$F$34,MATCH(A1933,$E$19:$E$34,0)))</f>
        <v>1013.3938851009249</v>
      </c>
    </row>
    <row r="1934" spans="1:3" x14ac:dyDescent="0.25">
      <c r="A1934" s="1" t="s">
        <v>2</v>
      </c>
      <c r="B1934" s="49" t="s">
        <v>0</v>
      </c>
      <c r="C1934" s="49">
        <f>INDEX('CalFire Financial Consequences'!$M$26:$P$26,INDEX($F$19:$F$34,MATCH(A1934,$E$19:$E$34,0)))</f>
        <v>1013.3938851009249</v>
      </c>
    </row>
    <row r="1935" spans="1:3" x14ac:dyDescent="0.25">
      <c r="A1935" s="1" t="s">
        <v>5</v>
      </c>
      <c r="B1935" s="49" t="s">
        <v>0</v>
      </c>
      <c r="C1935" s="49">
        <f>INDEX('CalFire Financial Consequences'!$M$26:$P$26,INDEX($F$19:$F$34,MATCH(A1935,$E$19:$E$34,0)))</f>
        <v>1013.3938851009249</v>
      </c>
    </row>
    <row r="1936" spans="1:3" x14ac:dyDescent="0.25">
      <c r="A1936" s="1" t="s">
        <v>8</v>
      </c>
      <c r="B1936" s="49" t="s">
        <v>0</v>
      </c>
      <c r="C1936" s="49">
        <f>INDEX('CalFire Financial Consequences'!$M$26:$P$26,INDEX($F$19:$F$34,MATCH(A1936,$E$19:$E$34,0)))</f>
        <v>1013.3938851009249</v>
      </c>
    </row>
    <row r="1937" spans="1:3" x14ac:dyDescent="0.25">
      <c r="A1937" s="1" t="s">
        <v>2</v>
      </c>
      <c r="B1937" s="49" t="s">
        <v>0</v>
      </c>
      <c r="C1937" s="49">
        <f>INDEX('CalFire Financial Consequences'!$M$26:$P$26,INDEX($F$19:$F$34,MATCH(A1937,$E$19:$E$34,0)))</f>
        <v>1013.3938851009249</v>
      </c>
    </row>
    <row r="1938" spans="1:3" x14ac:dyDescent="0.25">
      <c r="A1938" s="1" t="s">
        <v>2</v>
      </c>
      <c r="B1938" s="49" t="s">
        <v>0</v>
      </c>
      <c r="C1938" s="49">
        <f>INDEX('CalFire Financial Consequences'!$M$26:$P$26,INDEX($F$19:$F$34,MATCH(A1938,$E$19:$E$34,0)))</f>
        <v>1013.3938851009249</v>
      </c>
    </row>
    <row r="1939" spans="1:3" x14ac:dyDescent="0.25">
      <c r="A1939" s="1" t="s">
        <v>8</v>
      </c>
      <c r="B1939" s="49" t="s">
        <v>0</v>
      </c>
      <c r="C1939" s="49">
        <f>INDEX('CalFire Financial Consequences'!$M$26:$P$26,INDEX($F$19:$F$34,MATCH(A1939,$E$19:$E$34,0)))</f>
        <v>1013.3938851009249</v>
      </c>
    </row>
    <row r="1940" spans="1:3" x14ac:dyDescent="0.25">
      <c r="A1940" s="1" t="s">
        <v>2</v>
      </c>
      <c r="B1940" s="49" t="s">
        <v>0</v>
      </c>
      <c r="C1940" s="49">
        <f>INDEX('CalFire Financial Consequences'!$M$26:$P$26,INDEX($F$19:$F$34,MATCH(A1940,$E$19:$E$34,0)))</f>
        <v>1013.3938851009249</v>
      </c>
    </row>
    <row r="1941" spans="1:3" x14ac:dyDescent="0.25">
      <c r="A1941" s="1" t="s">
        <v>8</v>
      </c>
      <c r="B1941" s="49" t="s">
        <v>0</v>
      </c>
      <c r="C1941" s="49">
        <f>INDEX('CalFire Financial Consequences'!$M$26:$P$26,INDEX($F$19:$F$34,MATCH(A1941,$E$19:$E$34,0)))</f>
        <v>1013.3938851009249</v>
      </c>
    </row>
    <row r="1942" spans="1:3" x14ac:dyDescent="0.25">
      <c r="A1942" s="1" t="s">
        <v>2</v>
      </c>
      <c r="B1942" s="49" t="s">
        <v>0</v>
      </c>
      <c r="C1942" s="49">
        <f>INDEX('CalFire Financial Consequences'!$M$26:$P$26,INDEX($F$19:$F$34,MATCH(A1942,$E$19:$E$34,0)))</f>
        <v>1013.3938851009249</v>
      </c>
    </row>
    <row r="1943" spans="1:3" x14ac:dyDescent="0.25">
      <c r="A1943" s="1" t="s">
        <v>8</v>
      </c>
      <c r="B1943" s="49" t="s">
        <v>0</v>
      </c>
      <c r="C1943" s="49">
        <f>INDEX('CalFire Financial Consequences'!$M$26:$P$26,INDEX($F$19:$F$34,MATCH(A1943,$E$19:$E$34,0)))</f>
        <v>1013.3938851009249</v>
      </c>
    </row>
    <row r="1944" spans="1:3" x14ac:dyDescent="0.25">
      <c r="A1944" s="1" t="s">
        <v>2</v>
      </c>
      <c r="B1944" s="49" t="s">
        <v>0</v>
      </c>
      <c r="C1944" s="49">
        <f>INDEX('CalFire Financial Consequences'!$M$26:$P$26,INDEX($F$19:$F$34,MATCH(A1944,$E$19:$E$34,0)))</f>
        <v>1013.3938851009249</v>
      </c>
    </row>
    <row r="1945" spans="1:3" x14ac:dyDescent="0.25">
      <c r="A1945" s="1" t="s">
        <v>6</v>
      </c>
      <c r="B1945" s="49" t="s">
        <v>0</v>
      </c>
      <c r="C1945" s="49">
        <f>INDEX('CalFire Financial Consequences'!$M$26:$P$26,INDEX($F$19:$F$34,MATCH(A1945,$E$19:$E$34,0)))</f>
        <v>27732.611609173346</v>
      </c>
    </row>
    <row r="1946" spans="1:3" x14ac:dyDescent="0.25">
      <c r="A1946" s="1" t="s">
        <v>4</v>
      </c>
      <c r="B1946" s="49" t="s">
        <v>0</v>
      </c>
      <c r="C1946" s="49">
        <f>INDEX('CalFire Financial Consequences'!$M$26:$P$26,INDEX($F$19:$F$34,MATCH(A1946,$E$19:$E$34,0)))</f>
        <v>5361.3126300627364</v>
      </c>
    </row>
    <row r="1947" spans="1:3" x14ac:dyDescent="0.25">
      <c r="A1947" s="1" t="s">
        <v>4</v>
      </c>
      <c r="B1947" s="49" t="s">
        <v>0</v>
      </c>
      <c r="C1947" s="49">
        <f>INDEX('CalFire Financial Consequences'!$M$26:$P$26,INDEX($F$19:$F$34,MATCH(A1947,$E$19:$E$34,0)))</f>
        <v>5361.3126300627364</v>
      </c>
    </row>
    <row r="1948" spans="1:3" x14ac:dyDescent="0.25">
      <c r="A1948" s="1" t="s">
        <v>4</v>
      </c>
      <c r="B1948" s="49" t="s">
        <v>0</v>
      </c>
      <c r="C1948" s="49">
        <f>INDEX('CalFire Financial Consequences'!$M$26:$P$26,INDEX($F$19:$F$34,MATCH(A1948,$E$19:$E$34,0)))</f>
        <v>5361.3126300627364</v>
      </c>
    </row>
    <row r="1949" spans="1:3" x14ac:dyDescent="0.25">
      <c r="A1949" s="1" t="s">
        <v>8</v>
      </c>
      <c r="B1949" s="49" t="s">
        <v>0</v>
      </c>
      <c r="C1949" s="49">
        <f>INDEX('CalFire Financial Consequences'!$M$26:$P$26,INDEX($F$19:$F$34,MATCH(A1949,$E$19:$E$34,0)))</f>
        <v>1013.3938851009249</v>
      </c>
    </row>
    <row r="1950" spans="1:3" x14ac:dyDescent="0.25">
      <c r="A1950" s="1" t="s">
        <v>2</v>
      </c>
      <c r="B1950" s="49" t="s">
        <v>0</v>
      </c>
      <c r="C1950" s="49">
        <f>INDEX('CalFire Financial Consequences'!$M$26:$P$26,INDEX($F$19:$F$34,MATCH(A1950,$E$19:$E$34,0)))</f>
        <v>1013.3938851009249</v>
      </c>
    </row>
    <row r="1951" spans="1:3" x14ac:dyDescent="0.25">
      <c r="A1951" s="1" t="s">
        <v>8</v>
      </c>
      <c r="B1951" s="49" t="s">
        <v>0</v>
      </c>
      <c r="C1951" s="49">
        <f>INDEX('CalFire Financial Consequences'!$M$26:$P$26,INDEX($F$19:$F$34,MATCH(A1951,$E$19:$E$34,0)))</f>
        <v>1013.3938851009249</v>
      </c>
    </row>
    <row r="1952" spans="1:3" x14ac:dyDescent="0.25">
      <c r="A1952" s="1" t="s">
        <v>2</v>
      </c>
      <c r="B1952" s="49" t="s">
        <v>0</v>
      </c>
      <c r="C1952" s="49">
        <f>INDEX('CalFire Financial Consequences'!$M$26:$P$26,INDEX($F$19:$F$34,MATCH(A1952,$E$19:$E$34,0)))</f>
        <v>1013.3938851009249</v>
      </c>
    </row>
    <row r="1953" spans="1:3" x14ac:dyDescent="0.25">
      <c r="A1953" s="1" t="s">
        <v>8</v>
      </c>
      <c r="B1953" s="49" t="s">
        <v>0</v>
      </c>
      <c r="C1953" s="49">
        <f>INDEX('CalFire Financial Consequences'!$M$26:$P$26,INDEX($F$19:$F$34,MATCH(A1953,$E$19:$E$34,0)))</f>
        <v>1013.3938851009249</v>
      </c>
    </row>
    <row r="1954" spans="1:3" x14ac:dyDescent="0.25">
      <c r="A1954" s="1" t="s">
        <v>8</v>
      </c>
      <c r="B1954" s="49" t="s">
        <v>0</v>
      </c>
      <c r="C1954" s="49">
        <f>INDEX('CalFire Financial Consequences'!$M$26:$P$26,INDEX($F$19:$F$34,MATCH(A1954,$E$19:$E$34,0)))</f>
        <v>1013.3938851009249</v>
      </c>
    </row>
    <row r="1955" spans="1:3" x14ac:dyDescent="0.25">
      <c r="A1955" s="1" t="s">
        <v>2</v>
      </c>
      <c r="B1955" s="49" t="s">
        <v>0</v>
      </c>
      <c r="C1955" s="49">
        <f>INDEX('CalFire Financial Consequences'!$M$26:$P$26,INDEX($F$19:$F$34,MATCH(A1955,$E$19:$E$34,0)))</f>
        <v>1013.3938851009249</v>
      </c>
    </row>
    <row r="1956" spans="1:3" x14ac:dyDescent="0.25">
      <c r="A1956" s="1" t="s">
        <v>2</v>
      </c>
      <c r="B1956" s="49" t="s">
        <v>0</v>
      </c>
      <c r="C1956" s="49">
        <f>INDEX('CalFire Financial Consequences'!$M$26:$P$26,INDEX($F$19:$F$34,MATCH(A1956,$E$19:$E$34,0)))</f>
        <v>1013.3938851009249</v>
      </c>
    </row>
    <row r="1957" spans="1:3" x14ac:dyDescent="0.25">
      <c r="A1957" s="1" t="s">
        <v>8</v>
      </c>
      <c r="B1957" s="49" t="s">
        <v>0</v>
      </c>
      <c r="C1957" s="49">
        <f>INDEX('CalFire Financial Consequences'!$M$26:$P$26,INDEX($F$19:$F$34,MATCH(A1957,$E$19:$E$34,0)))</f>
        <v>1013.3938851009249</v>
      </c>
    </row>
    <row r="1958" spans="1:3" x14ac:dyDescent="0.25">
      <c r="A1958" s="1" t="s">
        <v>2</v>
      </c>
      <c r="B1958" s="49" t="s">
        <v>0</v>
      </c>
      <c r="C1958" s="49">
        <f>INDEX('CalFire Financial Consequences'!$M$26:$P$26,INDEX($F$19:$F$34,MATCH(A1958,$E$19:$E$34,0)))</f>
        <v>1013.3938851009249</v>
      </c>
    </row>
    <row r="1959" spans="1:3" x14ac:dyDescent="0.25">
      <c r="A1959" s="1" t="s">
        <v>2</v>
      </c>
      <c r="B1959" s="49" t="s">
        <v>0</v>
      </c>
      <c r="C1959" s="49">
        <f>INDEX('CalFire Financial Consequences'!$M$26:$P$26,INDEX($F$19:$F$34,MATCH(A1959,$E$19:$E$34,0)))</f>
        <v>1013.3938851009249</v>
      </c>
    </row>
    <row r="1960" spans="1:3" x14ac:dyDescent="0.25">
      <c r="A1960" s="1" t="s">
        <v>8</v>
      </c>
      <c r="B1960" s="49" t="s">
        <v>0</v>
      </c>
      <c r="C1960" s="49">
        <f>INDEX('CalFire Financial Consequences'!$M$26:$P$26,INDEX($F$19:$F$34,MATCH(A1960,$E$19:$E$34,0)))</f>
        <v>1013.3938851009249</v>
      </c>
    </row>
    <row r="1961" spans="1:3" x14ac:dyDescent="0.25">
      <c r="A1961" s="1" t="s">
        <v>2</v>
      </c>
      <c r="B1961" s="49" t="s">
        <v>0</v>
      </c>
      <c r="C1961" s="49">
        <f>INDEX('CalFire Financial Consequences'!$M$26:$P$26,INDEX($F$19:$F$34,MATCH(A1961,$E$19:$E$34,0)))</f>
        <v>1013.3938851009249</v>
      </c>
    </row>
    <row r="1962" spans="1:3" x14ac:dyDescent="0.25">
      <c r="A1962" s="1" t="s">
        <v>8</v>
      </c>
      <c r="B1962" s="49" t="s">
        <v>0</v>
      </c>
      <c r="C1962" s="49">
        <f>INDEX('CalFire Financial Consequences'!$M$26:$P$26,INDEX($F$19:$F$34,MATCH(A1962,$E$19:$E$34,0)))</f>
        <v>1013.3938851009249</v>
      </c>
    </row>
    <row r="1963" spans="1:3" x14ac:dyDescent="0.25">
      <c r="A1963" s="1" t="s">
        <v>2</v>
      </c>
      <c r="B1963" s="49" t="s">
        <v>0</v>
      </c>
      <c r="C1963" s="49">
        <f>INDEX('CalFire Financial Consequences'!$M$26:$P$26,INDEX($F$19:$F$34,MATCH(A1963,$E$19:$E$34,0)))</f>
        <v>1013.3938851009249</v>
      </c>
    </row>
    <row r="1964" spans="1:3" x14ac:dyDescent="0.25">
      <c r="A1964" s="1" t="s">
        <v>4</v>
      </c>
      <c r="B1964" s="49" t="s">
        <v>0</v>
      </c>
      <c r="C1964" s="49">
        <f>INDEX('CalFire Financial Consequences'!$M$26:$P$26,INDEX($F$19:$F$34,MATCH(A1964,$E$19:$E$34,0)))</f>
        <v>5361.3126300627364</v>
      </c>
    </row>
    <row r="1965" spans="1:3" x14ac:dyDescent="0.25">
      <c r="A1965" s="1" t="s">
        <v>2</v>
      </c>
      <c r="B1965" s="49" t="s">
        <v>0</v>
      </c>
      <c r="C1965" s="49">
        <f>INDEX('CalFire Financial Consequences'!$M$26:$P$26,INDEX($F$19:$F$34,MATCH(A1965,$E$19:$E$34,0)))</f>
        <v>1013.3938851009249</v>
      </c>
    </row>
    <row r="1966" spans="1:3" x14ac:dyDescent="0.25">
      <c r="A1966" s="1" t="s">
        <v>2</v>
      </c>
      <c r="B1966" s="49" t="s">
        <v>0</v>
      </c>
      <c r="C1966" s="49">
        <f>INDEX('CalFire Financial Consequences'!$M$26:$P$26,INDEX($F$19:$F$34,MATCH(A1966,$E$19:$E$34,0)))</f>
        <v>1013.3938851009249</v>
      </c>
    </row>
    <row r="1967" spans="1:3" x14ac:dyDescent="0.25">
      <c r="A1967" s="1" t="s">
        <v>2</v>
      </c>
      <c r="B1967" s="49" t="s">
        <v>0</v>
      </c>
      <c r="C1967" s="49">
        <f>INDEX('CalFire Financial Consequences'!$M$26:$P$26,INDEX($F$19:$F$34,MATCH(A1967,$E$19:$E$34,0)))</f>
        <v>1013.3938851009249</v>
      </c>
    </row>
    <row r="1968" spans="1:3" x14ac:dyDescent="0.25">
      <c r="A1968" s="1" t="s">
        <v>8</v>
      </c>
      <c r="B1968" s="49" t="s">
        <v>0</v>
      </c>
      <c r="C1968" s="49">
        <f>INDEX('CalFire Financial Consequences'!$M$26:$P$26,INDEX($F$19:$F$34,MATCH(A1968,$E$19:$E$34,0)))</f>
        <v>1013.3938851009249</v>
      </c>
    </row>
    <row r="1969" spans="1:3" x14ac:dyDescent="0.25">
      <c r="A1969" s="1" t="s">
        <v>2</v>
      </c>
      <c r="B1969" s="49" t="s">
        <v>0</v>
      </c>
      <c r="C1969" s="49">
        <f>INDEX('CalFire Financial Consequences'!$M$26:$P$26,INDEX($F$19:$F$34,MATCH(A1969,$E$19:$E$34,0)))</f>
        <v>1013.3938851009249</v>
      </c>
    </row>
    <row r="1970" spans="1:3" x14ac:dyDescent="0.25">
      <c r="A1970" s="1" t="s">
        <v>8</v>
      </c>
      <c r="B1970" s="49" t="s">
        <v>0</v>
      </c>
      <c r="C1970" s="49">
        <f>INDEX('CalFire Financial Consequences'!$M$26:$P$26,INDEX($F$19:$F$34,MATCH(A1970,$E$19:$E$34,0)))</f>
        <v>1013.3938851009249</v>
      </c>
    </row>
    <row r="1971" spans="1:3" x14ac:dyDescent="0.25">
      <c r="A1971" s="1" t="s">
        <v>4</v>
      </c>
      <c r="B1971" s="49" t="s">
        <v>0</v>
      </c>
      <c r="C1971" s="49">
        <f>INDEX('CalFire Financial Consequences'!$M$26:$P$26,INDEX($F$19:$F$34,MATCH(A1971,$E$19:$E$34,0)))</f>
        <v>5361.3126300627364</v>
      </c>
    </row>
    <row r="1972" spans="1:3" x14ac:dyDescent="0.25">
      <c r="A1972" s="1" t="s">
        <v>8</v>
      </c>
      <c r="B1972" s="49" t="s">
        <v>0</v>
      </c>
      <c r="C1972" s="49">
        <f>INDEX('CalFire Financial Consequences'!$M$26:$P$26,INDEX($F$19:$F$34,MATCH(A1972,$E$19:$E$34,0)))</f>
        <v>1013.3938851009249</v>
      </c>
    </row>
    <row r="1973" spans="1:3" x14ac:dyDescent="0.25">
      <c r="A1973" s="1" t="s">
        <v>4</v>
      </c>
      <c r="B1973" s="49" t="s">
        <v>0</v>
      </c>
      <c r="C1973" s="49">
        <f>INDEX('CalFire Financial Consequences'!$M$26:$P$26,INDEX($F$19:$F$34,MATCH(A1973,$E$19:$E$34,0)))</f>
        <v>5361.3126300627364</v>
      </c>
    </row>
    <row r="1974" spans="1:3" x14ac:dyDescent="0.25">
      <c r="A1974" s="1" t="s">
        <v>2</v>
      </c>
      <c r="B1974" s="49" t="s">
        <v>0</v>
      </c>
      <c r="C1974" s="49">
        <f>INDEX('CalFire Financial Consequences'!$M$26:$P$26,INDEX($F$19:$F$34,MATCH(A1974,$E$19:$E$34,0)))</f>
        <v>1013.3938851009249</v>
      </c>
    </row>
    <row r="1975" spans="1:3" x14ac:dyDescent="0.25">
      <c r="A1975" s="1" t="s">
        <v>2</v>
      </c>
      <c r="B1975" s="49" t="s">
        <v>0</v>
      </c>
      <c r="C1975" s="49">
        <f>INDEX('CalFire Financial Consequences'!$M$26:$P$26,INDEX($F$19:$F$34,MATCH(A1975,$E$19:$E$34,0)))</f>
        <v>1013.3938851009249</v>
      </c>
    </row>
    <row r="1976" spans="1:3" x14ac:dyDescent="0.25">
      <c r="A1976" s="1" t="s">
        <v>5</v>
      </c>
      <c r="B1976" s="49" t="s">
        <v>0</v>
      </c>
      <c r="C1976" s="49">
        <f>INDEX('CalFire Financial Consequences'!$M$26:$P$26,INDEX($F$19:$F$34,MATCH(A1976,$E$19:$E$34,0)))</f>
        <v>1013.3938851009249</v>
      </c>
    </row>
    <row r="1977" spans="1:3" x14ac:dyDescent="0.25">
      <c r="A1977" s="1" t="s">
        <v>2</v>
      </c>
      <c r="B1977" s="49" t="s">
        <v>0</v>
      </c>
      <c r="C1977" s="49">
        <f>INDEX('CalFire Financial Consequences'!$M$26:$P$26,INDEX($F$19:$F$34,MATCH(A1977,$E$19:$E$34,0)))</f>
        <v>1013.3938851009249</v>
      </c>
    </row>
    <row r="1978" spans="1:3" x14ac:dyDescent="0.25">
      <c r="A1978" s="1" t="s">
        <v>2</v>
      </c>
      <c r="B1978" s="49" t="s">
        <v>0</v>
      </c>
      <c r="C1978" s="49">
        <f>INDEX('CalFire Financial Consequences'!$M$26:$P$26,INDEX($F$19:$F$34,MATCH(A1978,$E$19:$E$34,0)))</f>
        <v>1013.3938851009249</v>
      </c>
    </row>
    <row r="1979" spans="1:3" x14ac:dyDescent="0.25">
      <c r="A1979" s="1" t="s">
        <v>4</v>
      </c>
      <c r="B1979" s="49" t="s">
        <v>0</v>
      </c>
      <c r="C1979" s="49">
        <f>INDEX('CalFire Financial Consequences'!$M$26:$P$26,INDEX($F$19:$F$34,MATCH(A1979,$E$19:$E$34,0)))</f>
        <v>5361.3126300627364</v>
      </c>
    </row>
    <row r="1980" spans="1:3" x14ac:dyDescent="0.25">
      <c r="A1980" s="1" t="s">
        <v>8</v>
      </c>
      <c r="B1980" s="49" t="s">
        <v>0</v>
      </c>
      <c r="C1980" s="49">
        <f>INDEX('CalFire Financial Consequences'!$M$26:$P$26,INDEX($F$19:$F$34,MATCH(A1980,$E$19:$E$34,0)))</f>
        <v>1013.3938851009249</v>
      </c>
    </row>
    <row r="1981" spans="1:3" x14ac:dyDescent="0.25">
      <c r="A1981" s="1" t="s">
        <v>2</v>
      </c>
      <c r="B1981" s="49" t="s">
        <v>0</v>
      </c>
      <c r="C1981" s="49">
        <f>INDEX('CalFire Financial Consequences'!$M$26:$P$26,INDEX($F$19:$F$34,MATCH(A1981,$E$19:$E$34,0)))</f>
        <v>1013.3938851009249</v>
      </c>
    </row>
    <row r="1982" spans="1:3" x14ac:dyDescent="0.25">
      <c r="A1982" s="1" t="s">
        <v>2</v>
      </c>
      <c r="B1982" s="49" t="s">
        <v>0</v>
      </c>
      <c r="C1982" s="49">
        <f>INDEX('CalFire Financial Consequences'!$M$26:$P$26,INDEX($F$19:$F$34,MATCH(A1982,$E$19:$E$34,0)))</f>
        <v>1013.3938851009249</v>
      </c>
    </row>
    <row r="1983" spans="1:3" x14ac:dyDescent="0.25">
      <c r="A1983" s="1" t="s">
        <v>2</v>
      </c>
      <c r="B1983" s="49" t="s">
        <v>0</v>
      </c>
      <c r="C1983" s="49">
        <f>INDEX('CalFire Financial Consequences'!$M$26:$P$26,INDEX($F$19:$F$34,MATCH(A1983,$E$19:$E$34,0)))</f>
        <v>1013.3938851009249</v>
      </c>
    </row>
    <row r="1984" spans="1:3" x14ac:dyDescent="0.25">
      <c r="A1984" s="1" t="s">
        <v>2</v>
      </c>
      <c r="B1984" s="49" t="s">
        <v>0</v>
      </c>
      <c r="C1984" s="49">
        <f>INDEX('CalFire Financial Consequences'!$M$26:$P$26,INDEX($F$19:$F$34,MATCH(A1984,$E$19:$E$34,0)))</f>
        <v>1013.3938851009249</v>
      </c>
    </row>
    <row r="1985" spans="1:3" x14ac:dyDescent="0.25">
      <c r="A1985" s="1" t="s">
        <v>8</v>
      </c>
      <c r="B1985" s="49" t="s">
        <v>0</v>
      </c>
      <c r="C1985" s="49">
        <f>INDEX('CalFire Financial Consequences'!$M$26:$P$26,INDEX($F$19:$F$34,MATCH(A1985,$E$19:$E$34,0)))</f>
        <v>1013.3938851009249</v>
      </c>
    </row>
    <row r="1986" spans="1:3" x14ac:dyDescent="0.25">
      <c r="A1986" s="1" t="s">
        <v>8</v>
      </c>
      <c r="B1986" s="49" t="s">
        <v>0</v>
      </c>
      <c r="C1986" s="49">
        <f>INDEX('CalFire Financial Consequences'!$M$26:$P$26,INDEX($F$19:$F$34,MATCH(A1986,$E$19:$E$34,0)))</f>
        <v>1013.3938851009249</v>
      </c>
    </row>
    <row r="1987" spans="1:3" x14ac:dyDescent="0.25">
      <c r="A1987" s="1" t="s">
        <v>2</v>
      </c>
      <c r="B1987" s="49" t="s">
        <v>0</v>
      </c>
      <c r="C1987" s="49">
        <f>INDEX('CalFire Financial Consequences'!$M$26:$P$26,INDEX($F$19:$F$34,MATCH(A1987,$E$19:$E$34,0)))</f>
        <v>1013.3938851009249</v>
      </c>
    </row>
    <row r="1988" spans="1:3" x14ac:dyDescent="0.25">
      <c r="A1988" s="1" t="s">
        <v>4</v>
      </c>
      <c r="B1988" s="49" t="s">
        <v>0</v>
      </c>
      <c r="C1988" s="49">
        <f>INDEX('CalFire Financial Consequences'!$M$26:$P$26,INDEX($F$19:$F$34,MATCH(A1988,$E$19:$E$34,0)))</f>
        <v>5361.3126300627364</v>
      </c>
    </row>
    <row r="1989" spans="1:3" x14ac:dyDescent="0.25">
      <c r="A1989" s="1" t="s">
        <v>4</v>
      </c>
      <c r="B1989" s="49" t="s">
        <v>0</v>
      </c>
      <c r="C1989" s="49">
        <f>INDEX('CalFire Financial Consequences'!$M$26:$P$26,INDEX($F$19:$F$34,MATCH(A1989,$E$19:$E$34,0)))</f>
        <v>5361.3126300627364</v>
      </c>
    </row>
    <row r="1990" spans="1:3" x14ac:dyDescent="0.25">
      <c r="A1990" s="1" t="s">
        <v>2</v>
      </c>
      <c r="B1990" s="49" t="s">
        <v>0</v>
      </c>
      <c r="C1990" s="49">
        <f>INDEX('CalFire Financial Consequences'!$M$26:$P$26,INDEX($F$19:$F$34,MATCH(A1990,$E$19:$E$34,0)))</f>
        <v>1013.3938851009249</v>
      </c>
    </row>
    <row r="1991" spans="1:3" x14ac:dyDescent="0.25">
      <c r="A1991" s="1" t="s">
        <v>2</v>
      </c>
      <c r="B1991" s="49" t="s">
        <v>0</v>
      </c>
      <c r="C1991" s="49">
        <f>INDEX('CalFire Financial Consequences'!$M$26:$P$26,INDEX($F$19:$F$34,MATCH(A1991,$E$19:$E$34,0)))</f>
        <v>1013.3938851009249</v>
      </c>
    </row>
    <row r="1992" spans="1:3" x14ac:dyDescent="0.25">
      <c r="A1992" s="1" t="s">
        <v>4</v>
      </c>
      <c r="B1992" s="49" t="s">
        <v>0</v>
      </c>
      <c r="C1992" s="49">
        <f>INDEX('CalFire Financial Consequences'!$M$26:$P$26,INDEX($F$19:$F$34,MATCH(A1992,$E$19:$E$34,0)))</f>
        <v>5361.3126300627364</v>
      </c>
    </row>
    <row r="1993" spans="1:3" x14ac:dyDescent="0.25">
      <c r="A1993" s="1" t="s">
        <v>4</v>
      </c>
      <c r="B1993" s="49" t="s">
        <v>0</v>
      </c>
      <c r="C1993" s="49">
        <f>INDEX('CalFire Financial Consequences'!$M$26:$P$26,INDEX($F$19:$F$34,MATCH(A1993,$E$19:$E$34,0)))</f>
        <v>5361.3126300627364</v>
      </c>
    </row>
    <row r="1994" spans="1:3" x14ac:dyDescent="0.25">
      <c r="A1994" s="1" t="s">
        <v>8</v>
      </c>
      <c r="B1994" s="49" t="s">
        <v>0</v>
      </c>
      <c r="C1994" s="49">
        <f>INDEX('CalFire Financial Consequences'!$M$26:$P$26,INDEX($F$19:$F$34,MATCH(A1994,$E$19:$E$34,0)))</f>
        <v>1013.3938851009249</v>
      </c>
    </row>
    <row r="1995" spans="1:3" x14ac:dyDescent="0.25">
      <c r="A1995" s="1" t="s">
        <v>2</v>
      </c>
      <c r="B1995" s="49" t="s">
        <v>0</v>
      </c>
      <c r="C1995" s="49">
        <f>INDEX('CalFire Financial Consequences'!$M$26:$P$26,INDEX($F$19:$F$34,MATCH(A1995,$E$19:$E$34,0)))</f>
        <v>1013.3938851009249</v>
      </c>
    </row>
    <row r="1996" spans="1:3" x14ac:dyDescent="0.25">
      <c r="A1996" s="1" t="s">
        <v>4</v>
      </c>
      <c r="B1996" s="49" t="s">
        <v>0</v>
      </c>
      <c r="C1996" s="49">
        <f>INDEX('CalFire Financial Consequences'!$M$26:$P$26,INDEX($F$19:$F$34,MATCH(A1996,$E$19:$E$34,0)))</f>
        <v>5361.3126300627364</v>
      </c>
    </row>
    <row r="1997" spans="1:3" x14ac:dyDescent="0.25">
      <c r="A1997" s="1" t="s">
        <v>2</v>
      </c>
      <c r="B1997" s="49" t="s">
        <v>0</v>
      </c>
      <c r="C1997" s="49">
        <f>INDEX('CalFire Financial Consequences'!$M$26:$P$26,INDEX($F$19:$F$34,MATCH(A1997,$E$19:$E$34,0)))</f>
        <v>1013.3938851009249</v>
      </c>
    </row>
    <row r="1998" spans="1:3" x14ac:dyDescent="0.25">
      <c r="A1998" s="1" t="s">
        <v>5</v>
      </c>
      <c r="B1998" s="49" t="s">
        <v>0</v>
      </c>
      <c r="C1998" s="49">
        <f>INDEX('CalFire Financial Consequences'!$M$26:$P$26,INDEX($F$19:$F$34,MATCH(A1998,$E$19:$E$34,0)))</f>
        <v>1013.3938851009249</v>
      </c>
    </row>
    <row r="1999" spans="1:3" x14ac:dyDescent="0.25">
      <c r="A1999" s="1" t="s">
        <v>2</v>
      </c>
      <c r="B1999" s="49" t="s">
        <v>0</v>
      </c>
      <c r="C1999" s="49">
        <f>INDEX('CalFire Financial Consequences'!$M$26:$P$26,INDEX($F$19:$F$34,MATCH(A1999,$E$19:$E$34,0)))</f>
        <v>1013.3938851009249</v>
      </c>
    </row>
    <row r="2000" spans="1:3" x14ac:dyDescent="0.25">
      <c r="A2000" s="1" t="s">
        <v>8</v>
      </c>
      <c r="B2000" s="49" t="s">
        <v>0</v>
      </c>
      <c r="C2000" s="49">
        <f>INDEX('CalFire Financial Consequences'!$M$26:$P$26,INDEX($F$19:$F$34,MATCH(A2000,$E$19:$E$34,0)))</f>
        <v>1013.3938851009249</v>
      </c>
    </row>
    <row r="2001" spans="1:3" x14ac:dyDescent="0.25">
      <c r="A2001" s="1" t="s">
        <v>2</v>
      </c>
      <c r="B2001" s="49" t="s">
        <v>0</v>
      </c>
      <c r="C2001" s="49">
        <f>INDEX('CalFire Financial Consequences'!$M$26:$P$26,INDEX($F$19:$F$34,MATCH(A2001,$E$19:$E$34,0)))</f>
        <v>1013.3938851009249</v>
      </c>
    </row>
    <row r="2002" spans="1:3" x14ac:dyDescent="0.25">
      <c r="A2002" s="1" t="s">
        <v>8</v>
      </c>
      <c r="B2002" s="49" t="s">
        <v>0</v>
      </c>
      <c r="C2002" s="49">
        <f>INDEX('CalFire Financial Consequences'!$M$26:$P$26,INDEX($F$19:$F$34,MATCH(A2002,$E$19:$E$34,0)))</f>
        <v>1013.3938851009249</v>
      </c>
    </row>
    <row r="2003" spans="1:3" x14ac:dyDescent="0.25">
      <c r="A2003" s="1" t="s">
        <v>2</v>
      </c>
      <c r="B2003" s="49" t="s">
        <v>0</v>
      </c>
      <c r="C2003" s="49">
        <f>INDEX('CalFire Financial Consequences'!$M$26:$P$26,INDEX($F$19:$F$34,MATCH(A2003,$E$19:$E$34,0)))</f>
        <v>1013.3938851009249</v>
      </c>
    </row>
    <row r="2004" spans="1:3" x14ac:dyDescent="0.25">
      <c r="A2004" s="1" t="s">
        <v>8</v>
      </c>
      <c r="B2004" s="49" t="s">
        <v>0</v>
      </c>
      <c r="C2004" s="49">
        <f>INDEX('CalFire Financial Consequences'!$M$26:$P$26,INDEX($F$19:$F$34,MATCH(A2004,$E$19:$E$34,0)))</f>
        <v>1013.3938851009249</v>
      </c>
    </row>
    <row r="2005" spans="1:3" x14ac:dyDescent="0.25">
      <c r="A2005" s="1" t="s">
        <v>2</v>
      </c>
      <c r="B2005" s="49" t="s">
        <v>0</v>
      </c>
      <c r="C2005" s="49">
        <f>INDEX('CalFire Financial Consequences'!$M$26:$P$26,INDEX($F$19:$F$34,MATCH(A2005,$E$19:$E$34,0)))</f>
        <v>1013.3938851009249</v>
      </c>
    </row>
    <row r="2006" spans="1:3" x14ac:dyDescent="0.25">
      <c r="A2006" s="1" t="s">
        <v>2</v>
      </c>
      <c r="B2006" s="49" t="s">
        <v>0</v>
      </c>
      <c r="C2006" s="49">
        <f>INDEX('CalFire Financial Consequences'!$M$26:$P$26,INDEX($F$19:$F$34,MATCH(A2006,$E$19:$E$34,0)))</f>
        <v>1013.3938851009249</v>
      </c>
    </row>
    <row r="2007" spans="1:3" x14ac:dyDescent="0.25">
      <c r="A2007" s="1" t="s">
        <v>4</v>
      </c>
      <c r="B2007" s="49" t="s">
        <v>0</v>
      </c>
      <c r="C2007" s="49">
        <f>INDEX('CalFire Financial Consequences'!$M$26:$P$26,INDEX($F$19:$F$34,MATCH(A2007,$E$19:$E$34,0)))</f>
        <v>5361.3126300627364</v>
      </c>
    </row>
    <row r="2008" spans="1:3" x14ac:dyDescent="0.25">
      <c r="A2008" s="1" t="s">
        <v>2</v>
      </c>
      <c r="B2008" s="49" t="s">
        <v>0</v>
      </c>
      <c r="C2008" s="49">
        <f>INDEX('CalFire Financial Consequences'!$M$26:$P$26,INDEX($F$19:$F$34,MATCH(A2008,$E$19:$E$34,0)))</f>
        <v>1013.3938851009249</v>
      </c>
    </row>
    <row r="2009" spans="1:3" x14ac:dyDescent="0.25">
      <c r="A2009" s="1" t="s">
        <v>4</v>
      </c>
      <c r="B2009" s="49" t="s">
        <v>0</v>
      </c>
      <c r="C2009" s="49">
        <f>INDEX('CalFire Financial Consequences'!$M$26:$P$26,INDEX($F$19:$F$34,MATCH(A2009,$E$19:$E$34,0)))</f>
        <v>5361.3126300627364</v>
      </c>
    </row>
    <row r="2010" spans="1:3" x14ac:dyDescent="0.25">
      <c r="A2010" s="1" t="s">
        <v>8</v>
      </c>
      <c r="B2010" s="49" t="s">
        <v>0</v>
      </c>
      <c r="C2010" s="49">
        <f>INDEX('CalFire Financial Consequences'!$M$26:$P$26,INDEX($F$19:$F$34,MATCH(A2010,$E$19:$E$34,0)))</f>
        <v>1013.3938851009249</v>
      </c>
    </row>
    <row r="2011" spans="1:3" x14ac:dyDescent="0.25">
      <c r="A2011" s="1" t="s">
        <v>2</v>
      </c>
      <c r="B2011" s="49" t="s">
        <v>0</v>
      </c>
      <c r="C2011" s="49">
        <f>INDEX('CalFire Financial Consequences'!$M$26:$P$26,INDEX($F$19:$F$34,MATCH(A2011,$E$19:$E$34,0)))</f>
        <v>1013.3938851009249</v>
      </c>
    </row>
    <row r="2012" spans="1:3" x14ac:dyDescent="0.25">
      <c r="A2012" s="1" t="s">
        <v>8</v>
      </c>
      <c r="B2012" s="49" t="s">
        <v>0</v>
      </c>
      <c r="C2012" s="49">
        <f>INDEX('CalFire Financial Consequences'!$M$26:$P$26,INDEX($F$19:$F$34,MATCH(A2012,$E$19:$E$34,0)))</f>
        <v>1013.3938851009249</v>
      </c>
    </row>
    <row r="2013" spans="1:3" x14ac:dyDescent="0.25">
      <c r="A2013" s="1" t="s">
        <v>8</v>
      </c>
      <c r="B2013" s="49" t="s">
        <v>0</v>
      </c>
      <c r="C2013" s="49">
        <f>INDEX('CalFire Financial Consequences'!$M$26:$P$26,INDEX($F$19:$F$34,MATCH(A2013,$E$19:$E$34,0)))</f>
        <v>1013.3938851009249</v>
      </c>
    </row>
    <row r="2014" spans="1:3" x14ac:dyDescent="0.25">
      <c r="A2014" s="1" t="s">
        <v>2</v>
      </c>
      <c r="B2014" s="49" t="s">
        <v>0</v>
      </c>
      <c r="C2014" s="49">
        <f>INDEX('CalFire Financial Consequences'!$M$26:$P$26,INDEX($F$19:$F$34,MATCH(A2014,$E$19:$E$34,0)))</f>
        <v>1013.3938851009249</v>
      </c>
    </row>
    <row r="2015" spans="1:3" x14ac:dyDescent="0.25">
      <c r="A2015" s="1" t="s">
        <v>6</v>
      </c>
      <c r="B2015" s="49" t="s">
        <v>0</v>
      </c>
      <c r="C2015" s="49">
        <f>INDEX('CalFire Financial Consequences'!$M$26:$P$26,INDEX($F$19:$F$34,MATCH(A2015,$E$19:$E$34,0)))</f>
        <v>27732.611609173346</v>
      </c>
    </row>
    <row r="2016" spans="1:3" x14ac:dyDescent="0.25">
      <c r="A2016" s="1" t="s">
        <v>8</v>
      </c>
      <c r="B2016" s="49" t="s">
        <v>0</v>
      </c>
      <c r="C2016" s="49">
        <f>INDEX('CalFire Financial Consequences'!$M$26:$P$26,INDEX($F$19:$F$34,MATCH(A2016,$E$19:$E$34,0)))</f>
        <v>1013.3938851009249</v>
      </c>
    </row>
    <row r="2017" spans="1:3" x14ac:dyDescent="0.25">
      <c r="A2017" s="1" t="s">
        <v>8</v>
      </c>
      <c r="B2017" s="49" t="s">
        <v>0</v>
      </c>
      <c r="C2017" s="49">
        <f>INDEX('CalFire Financial Consequences'!$M$26:$P$26,INDEX($F$19:$F$34,MATCH(A2017,$E$19:$E$34,0)))</f>
        <v>1013.3938851009249</v>
      </c>
    </row>
    <row r="2018" spans="1:3" x14ac:dyDescent="0.25">
      <c r="A2018" s="1" t="s">
        <v>2</v>
      </c>
      <c r="B2018" s="49" t="s">
        <v>0</v>
      </c>
      <c r="C2018" s="49">
        <f>INDEX('CalFire Financial Consequences'!$M$26:$P$26,INDEX($F$19:$F$34,MATCH(A2018,$E$19:$E$34,0)))</f>
        <v>1013.3938851009249</v>
      </c>
    </row>
    <row r="2019" spans="1:3" x14ac:dyDescent="0.25">
      <c r="A2019" s="1" t="s">
        <v>2</v>
      </c>
      <c r="B2019" s="49" t="s">
        <v>0</v>
      </c>
      <c r="C2019" s="49">
        <f>INDEX('CalFire Financial Consequences'!$M$26:$P$26,INDEX($F$19:$F$34,MATCH(A2019,$E$19:$E$34,0)))</f>
        <v>1013.3938851009249</v>
      </c>
    </row>
    <row r="2020" spans="1:3" x14ac:dyDescent="0.25">
      <c r="A2020" s="1" t="s">
        <v>2</v>
      </c>
      <c r="B2020" s="49" t="s">
        <v>0</v>
      </c>
      <c r="C2020" s="49">
        <f>INDEX('CalFire Financial Consequences'!$M$26:$P$26,INDEX($F$19:$F$34,MATCH(A2020,$E$19:$E$34,0)))</f>
        <v>1013.3938851009249</v>
      </c>
    </row>
    <row r="2021" spans="1:3" x14ac:dyDescent="0.25">
      <c r="A2021" s="1" t="s">
        <v>8</v>
      </c>
      <c r="B2021" s="49" t="s">
        <v>0</v>
      </c>
      <c r="C2021" s="49">
        <f>INDEX('CalFire Financial Consequences'!$M$26:$P$26,INDEX($F$19:$F$34,MATCH(A2021,$E$19:$E$34,0)))</f>
        <v>1013.3938851009249</v>
      </c>
    </row>
    <row r="2022" spans="1:3" x14ac:dyDescent="0.25">
      <c r="A2022" s="1" t="s">
        <v>2</v>
      </c>
      <c r="B2022" s="49" t="s">
        <v>0</v>
      </c>
      <c r="C2022" s="49">
        <f>INDEX('CalFire Financial Consequences'!$M$26:$P$26,INDEX($F$19:$F$34,MATCH(A2022,$E$19:$E$34,0)))</f>
        <v>1013.3938851009249</v>
      </c>
    </row>
    <row r="2023" spans="1:3" x14ac:dyDescent="0.25">
      <c r="A2023" s="1" t="s">
        <v>8</v>
      </c>
      <c r="B2023" s="49" t="s">
        <v>0</v>
      </c>
      <c r="C2023" s="49">
        <f>INDEX('CalFire Financial Consequences'!$M$26:$P$26,INDEX($F$19:$F$34,MATCH(A2023,$E$19:$E$34,0)))</f>
        <v>1013.3938851009249</v>
      </c>
    </row>
    <row r="2024" spans="1:3" x14ac:dyDescent="0.25">
      <c r="A2024" s="1" t="s">
        <v>5</v>
      </c>
      <c r="B2024" s="49" t="s">
        <v>0</v>
      </c>
      <c r="C2024" s="49">
        <f>INDEX('CalFire Financial Consequences'!$M$26:$P$26,INDEX($F$19:$F$34,MATCH(A2024,$E$19:$E$34,0)))</f>
        <v>1013.3938851009249</v>
      </c>
    </row>
    <row r="2025" spans="1:3" x14ac:dyDescent="0.25">
      <c r="A2025" s="1" t="s">
        <v>8</v>
      </c>
      <c r="B2025" s="49" t="s">
        <v>0</v>
      </c>
      <c r="C2025" s="49">
        <f>INDEX('CalFire Financial Consequences'!$M$26:$P$26,INDEX($F$19:$F$34,MATCH(A2025,$E$19:$E$34,0)))</f>
        <v>1013.3938851009249</v>
      </c>
    </row>
    <row r="2026" spans="1:3" x14ac:dyDescent="0.25">
      <c r="A2026" s="1" t="s">
        <v>8</v>
      </c>
      <c r="B2026" s="49" t="s">
        <v>0</v>
      </c>
      <c r="C2026" s="49">
        <f>INDEX('CalFire Financial Consequences'!$M$26:$P$26,INDEX($F$19:$F$34,MATCH(A2026,$E$19:$E$34,0)))</f>
        <v>1013.3938851009249</v>
      </c>
    </row>
    <row r="2027" spans="1:3" x14ac:dyDescent="0.25">
      <c r="A2027" s="1" t="s">
        <v>2</v>
      </c>
      <c r="B2027" s="49" t="s">
        <v>0</v>
      </c>
      <c r="C2027" s="49">
        <f>INDEX('CalFire Financial Consequences'!$M$26:$P$26,INDEX($F$19:$F$34,MATCH(A2027,$E$19:$E$34,0)))</f>
        <v>1013.3938851009249</v>
      </c>
    </row>
    <row r="2028" spans="1:3" x14ac:dyDescent="0.25">
      <c r="A2028" s="1" t="s">
        <v>12</v>
      </c>
      <c r="B2028" s="49" t="s">
        <v>0</v>
      </c>
      <c r="C2028" s="49">
        <f>INDEX('CalFire Financial Consequences'!$M$26:$P$26,INDEX($F$19:$F$34,MATCH(A2028,$E$19:$E$34,0)))</f>
        <v>1013.3938851009249</v>
      </c>
    </row>
    <row r="2029" spans="1:3" x14ac:dyDescent="0.25">
      <c r="A2029" s="1" t="s">
        <v>10</v>
      </c>
      <c r="B2029" s="49" t="s">
        <v>0</v>
      </c>
      <c r="C2029" s="49">
        <f>INDEX('CalFire Financial Consequences'!$M$26:$P$26,INDEX($F$19:$F$34,MATCH(A2029,$E$19:$E$34,0)))</f>
        <v>1013.3938851009249</v>
      </c>
    </row>
    <row r="2030" spans="1:3" x14ac:dyDescent="0.25">
      <c r="A2030" s="1" t="s">
        <v>11</v>
      </c>
      <c r="B2030" s="49" t="s">
        <v>0</v>
      </c>
      <c r="C2030" s="49">
        <f>INDEX('CalFire Financial Consequences'!$M$26:$P$26,INDEX($F$19:$F$34,MATCH(A2030,$E$19:$E$34,0)))</f>
        <v>1013.3938851009249</v>
      </c>
    </row>
    <row r="2031" spans="1:3" x14ac:dyDescent="0.25">
      <c r="A2031" s="1" t="s">
        <v>12</v>
      </c>
      <c r="B2031" s="49" t="s">
        <v>0</v>
      </c>
      <c r="C2031" s="49">
        <f>INDEX('CalFire Financial Consequences'!$M$26:$P$26,INDEX($F$19:$F$34,MATCH(A2031,$E$19:$E$34,0)))</f>
        <v>1013.3938851009249</v>
      </c>
    </row>
    <row r="2032" spans="1:3" x14ac:dyDescent="0.25">
      <c r="A2032" s="1" t="s">
        <v>10</v>
      </c>
      <c r="B2032" s="49" t="s">
        <v>0</v>
      </c>
      <c r="C2032" s="49">
        <f>INDEX('CalFire Financial Consequences'!$M$26:$P$26,INDEX($F$19:$F$34,MATCH(A2032,$E$19:$E$34,0)))</f>
        <v>1013.3938851009249</v>
      </c>
    </row>
    <row r="2033" spans="1:3" x14ac:dyDescent="0.25">
      <c r="A2033" s="1" t="s">
        <v>10</v>
      </c>
      <c r="B2033" s="49" t="s">
        <v>0</v>
      </c>
      <c r="C2033" s="49">
        <f>INDEX('CalFire Financial Consequences'!$M$26:$P$26,INDEX($F$19:$F$34,MATCH(A2033,$E$19:$E$34,0)))</f>
        <v>1013.3938851009249</v>
      </c>
    </row>
    <row r="2034" spans="1:3" x14ac:dyDescent="0.25">
      <c r="A2034" s="1" t="s">
        <v>10</v>
      </c>
      <c r="B2034" s="49" t="s">
        <v>0</v>
      </c>
      <c r="C2034" s="49">
        <f>INDEX('CalFire Financial Consequences'!$M$26:$P$26,INDEX($F$19:$F$34,MATCH(A2034,$E$19:$E$34,0)))</f>
        <v>1013.3938851009249</v>
      </c>
    </row>
    <row r="2035" spans="1:3" x14ac:dyDescent="0.25">
      <c r="A2035" s="1" t="s">
        <v>10</v>
      </c>
      <c r="B2035" s="49" t="s">
        <v>0</v>
      </c>
      <c r="C2035" s="49">
        <f>INDEX('CalFire Financial Consequences'!$M$26:$P$26,INDEX($F$19:$F$34,MATCH(A2035,$E$19:$E$34,0)))</f>
        <v>1013.3938851009249</v>
      </c>
    </row>
    <row r="2036" spans="1:3" x14ac:dyDescent="0.25">
      <c r="A2036" s="1" t="s">
        <v>14</v>
      </c>
      <c r="B2036" s="49" t="s">
        <v>0</v>
      </c>
      <c r="C2036" s="49">
        <f>INDEX('CalFire Financial Consequences'!$M$26:$P$26,INDEX($F$19:$F$34,MATCH(A2036,$E$19:$E$34,0)))</f>
        <v>27732.611609173346</v>
      </c>
    </row>
    <row r="2037" spans="1:3" x14ac:dyDescent="0.25">
      <c r="A2037" s="1" t="s">
        <v>12</v>
      </c>
      <c r="B2037" s="49" t="s">
        <v>0</v>
      </c>
      <c r="C2037" s="49">
        <f>INDEX('CalFire Financial Consequences'!$M$26:$P$26,INDEX($F$19:$F$34,MATCH(A2037,$E$19:$E$34,0)))</f>
        <v>1013.3938851009249</v>
      </c>
    </row>
    <row r="2038" spans="1:3" x14ac:dyDescent="0.25">
      <c r="A2038" s="1" t="s">
        <v>11</v>
      </c>
      <c r="B2038" s="49" t="s">
        <v>0</v>
      </c>
      <c r="C2038" s="49">
        <f>INDEX('CalFire Financial Consequences'!$M$26:$P$26,INDEX($F$19:$F$34,MATCH(A2038,$E$19:$E$34,0)))</f>
        <v>1013.3938851009249</v>
      </c>
    </row>
    <row r="2039" spans="1:3" x14ac:dyDescent="0.25">
      <c r="A2039" s="1" t="s">
        <v>10</v>
      </c>
      <c r="B2039" s="49" t="s">
        <v>0</v>
      </c>
      <c r="C2039" s="49">
        <f>INDEX('CalFire Financial Consequences'!$M$26:$P$26,INDEX($F$19:$F$34,MATCH(A2039,$E$19:$E$34,0)))</f>
        <v>1013.3938851009249</v>
      </c>
    </row>
    <row r="2040" spans="1:3" x14ac:dyDescent="0.25">
      <c r="A2040" s="1" t="s">
        <v>12</v>
      </c>
      <c r="B2040" s="49" t="s">
        <v>0</v>
      </c>
      <c r="C2040" s="49">
        <f>INDEX('CalFire Financial Consequences'!$M$26:$P$26,INDEX($F$19:$F$34,MATCH(A2040,$E$19:$E$34,0)))</f>
        <v>1013.3938851009249</v>
      </c>
    </row>
    <row r="2041" spans="1:3" x14ac:dyDescent="0.25">
      <c r="A2041" s="1" t="s">
        <v>10</v>
      </c>
      <c r="B2041" s="49" t="s">
        <v>0</v>
      </c>
      <c r="C2041" s="49">
        <f>INDEX('CalFire Financial Consequences'!$M$26:$P$26,INDEX($F$19:$F$34,MATCH(A2041,$E$19:$E$34,0)))</f>
        <v>1013.3938851009249</v>
      </c>
    </row>
    <row r="2042" spans="1:3" x14ac:dyDescent="0.25">
      <c r="A2042" s="1" t="s">
        <v>13</v>
      </c>
      <c r="B2042" s="49" t="s">
        <v>0</v>
      </c>
      <c r="C2042" s="49">
        <f>INDEX('CalFire Financial Consequences'!$M$26:$P$26,INDEX($F$19:$F$34,MATCH(A2042,$E$19:$E$34,0)))</f>
        <v>5361.3126300627364</v>
      </c>
    </row>
    <row r="2043" spans="1:3" x14ac:dyDescent="0.25">
      <c r="A2043" s="1" t="s">
        <v>10</v>
      </c>
      <c r="B2043" s="49" t="s">
        <v>0</v>
      </c>
      <c r="C2043" s="49">
        <f>INDEX('CalFire Financial Consequences'!$M$26:$P$26,INDEX($F$19:$F$34,MATCH(A2043,$E$19:$E$34,0)))</f>
        <v>1013.3938851009249</v>
      </c>
    </row>
    <row r="2044" spans="1:3" x14ac:dyDescent="0.25">
      <c r="A2044" s="1" t="s">
        <v>10</v>
      </c>
      <c r="B2044" s="49" t="s">
        <v>0</v>
      </c>
      <c r="C2044" s="49">
        <f>INDEX('CalFire Financial Consequences'!$M$26:$P$26,INDEX($F$19:$F$34,MATCH(A2044,$E$19:$E$34,0)))</f>
        <v>1013.3938851009249</v>
      </c>
    </row>
    <row r="2045" spans="1:3" x14ac:dyDescent="0.25">
      <c r="A2045" s="1" t="s">
        <v>10</v>
      </c>
      <c r="B2045" s="49" t="s">
        <v>0</v>
      </c>
      <c r="C2045" s="49">
        <f>INDEX('CalFire Financial Consequences'!$M$26:$P$26,INDEX($F$19:$F$34,MATCH(A2045,$E$19:$E$34,0)))</f>
        <v>1013.3938851009249</v>
      </c>
    </row>
    <row r="2046" spans="1:3" x14ac:dyDescent="0.25">
      <c r="A2046" s="1" t="s">
        <v>10</v>
      </c>
      <c r="B2046" s="49" t="s">
        <v>0</v>
      </c>
      <c r="C2046" s="49">
        <f>INDEX('CalFire Financial Consequences'!$M$26:$P$26,INDEX($F$19:$F$34,MATCH(A2046,$E$19:$E$34,0)))</f>
        <v>1013.3938851009249</v>
      </c>
    </row>
    <row r="2047" spans="1:3" x14ac:dyDescent="0.25">
      <c r="A2047" s="1" t="s">
        <v>12</v>
      </c>
      <c r="B2047" s="49" t="s">
        <v>0</v>
      </c>
      <c r="C2047" s="49">
        <f>INDEX('CalFire Financial Consequences'!$M$26:$P$26,INDEX($F$19:$F$34,MATCH(A2047,$E$19:$E$34,0)))</f>
        <v>1013.3938851009249</v>
      </c>
    </row>
    <row r="2048" spans="1:3" x14ac:dyDescent="0.25">
      <c r="A2048" s="1" t="s">
        <v>10</v>
      </c>
      <c r="B2048" s="49" t="s">
        <v>0</v>
      </c>
      <c r="C2048" s="49">
        <f>INDEX('CalFire Financial Consequences'!$M$26:$P$26,INDEX($F$19:$F$34,MATCH(A2048,$E$19:$E$34,0)))</f>
        <v>1013.3938851009249</v>
      </c>
    </row>
    <row r="2049" spans="1:3" x14ac:dyDescent="0.25">
      <c r="A2049" s="1" t="s">
        <v>12</v>
      </c>
      <c r="B2049" s="49" t="s">
        <v>0</v>
      </c>
      <c r="C2049" s="49">
        <f>INDEX('CalFire Financial Consequences'!$M$26:$P$26,INDEX($F$19:$F$34,MATCH(A2049,$E$19:$E$34,0)))</f>
        <v>1013.3938851009249</v>
      </c>
    </row>
    <row r="2050" spans="1:3" x14ac:dyDescent="0.25">
      <c r="A2050" s="1" t="s">
        <v>10</v>
      </c>
      <c r="B2050" s="49" t="s">
        <v>0</v>
      </c>
      <c r="C2050" s="49">
        <f>INDEX('CalFire Financial Consequences'!$M$26:$P$26,INDEX($F$19:$F$34,MATCH(A2050,$E$19:$E$34,0)))</f>
        <v>1013.3938851009249</v>
      </c>
    </row>
    <row r="2051" spans="1:3" x14ac:dyDescent="0.25">
      <c r="A2051" s="1" t="s">
        <v>12</v>
      </c>
      <c r="B2051" s="49" t="s">
        <v>0</v>
      </c>
      <c r="C2051" s="49">
        <f>INDEX('CalFire Financial Consequences'!$M$26:$P$26,INDEX($F$19:$F$34,MATCH(A2051,$E$19:$E$34,0)))</f>
        <v>1013.3938851009249</v>
      </c>
    </row>
    <row r="2052" spans="1:3" x14ac:dyDescent="0.25">
      <c r="A2052" s="1" t="s">
        <v>13</v>
      </c>
      <c r="B2052" s="49" t="s">
        <v>0</v>
      </c>
      <c r="C2052" s="49">
        <f>INDEX('CalFire Financial Consequences'!$M$26:$P$26,INDEX($F$19:$F$34,MATCH(A2052,$E$19:$E$34,0)))</f>
        <v>5361.3126300627364</v>
      </c>
    </row>
    <row r="2053" spans="1:3" x14ac:dyDescent="0.25">
      <c r="A2053" s="1" t="s">
        <v>13</v>
      </c>
      <c r="B2053" s="49" t="s">
        <v>0</v>
      </c>
      <c r="C2053" s="49">
        <f>INDEX('CalFire Financial Consequences'!$M$26:$P$26,INDEX($F$19:$F$34,MATCH(A2053,$E$19:$E$34,0)))</f>
        <v>5361.3126300627364</v>
      </c>
    </row>
    <row r="2054" spans="1:3" x14ac:dyDescent="0.25">
      <c r="A2054" s="1" t="s">
        <v>12</v>
      </c>
      <c r="B2054" s="49" t="s">
        <v>0</v>
      </c>
      <c r="C2054" s="49">
        <f>INDEX('CalFire Financial Consequences'!$M$26:$P$26,INDEX($F$19:$F$34,MATCH(A2054,$E$19:$E$34,0)))</f>
        <v>1013.3938851009249</v>
      </c>
    </row>
    <row r="2055" spans="1:3" x14ac:dyDescent="0.25">
      <c r="A2055" s="1" t="s">
        <v>13</v>
      </c>
      <c r="B2055" s="49" t="s">
        <v>0</v>
      </c>
      <c r="C2055" s="49">
        <f>INDEX('CalFire Financial Consequences'!$M$26:$P$26,INDEX($F$19:$F$34,MATCH(A2055,$E$19:$E$34,0)))</f>
        <v>5361.3126300627364</v>
      </c>
    </row>
    <row r="2056" spans="1:3" x14ac:dyDescent="0.25">
      <c r="A2056" s="1" t="s">
        <v>10</v>
      </c>
      <c r="B2056" s="49" t="s">
        <v>0</v>
      </c>
      <c r="C2056" s="49">
        <f>INDEX('CalFire Financial Consequences'!$M$26:$P$26,INDEX($F$19:$F$34,MATCH(A2056,$E$19:$E$34,0)))</f>
        <v>1013.3938851009249</v>
      </c>
    </row>
    <row r="2057" spans="1:3" x14ac:dyDescent="0.25">
      <c r="A2057" s="1" t="s">
        <v>10</v>
      </c>
      <c r="B2057" s="49" t="s">
        <v>0</v>
      </c>
      <c r="C2057" s="49">
        <f>INDEX('CalFire Financial Consequences'!$M$26:$P$26,INDEX($F$19:$F$34,MATCH(A2057,$E$19:$E$34,0)))</f>
        <v>1013.3938851009249</v>
      </c>
    </row>
    <row r="2058" spans="1:3" x14ac:dyDescent="0.25">
      <c r="A2058" s="1" t="s">
        <v>12</v>
      </c>
      <c r="B2058" s="49" t="s">
        <v>0</v>
      </c>
      <c r="C2058" s="49">
        <f>INDEX('CalFire Financial Consequences'!$M$26:$P$26,INDEX($F$19:$F$34,MATCH(A2058,$E$19:$E$34,0)))</f>
        <v>1013.3938851009249</v>
      </c>
    </row>
    <row r="2059" spans="1:3" x14ac:dyDescent="0.25">
      <c r="A2059" s="1" t="s">
        <v>12</v>
      </c>
      <c r="B2059" s="49" t="s">
        <v>0</v>
      </c>
      <c r="C2059" s="49">
        <f>INDEX('CalFire Financial Consequences'!$M$26:$P$26,INDEX($F$19:$F$34,MATCH(A2059,$E$19:$E$34,0)))</f>
        <v>1013.3938851009249</v>
      </c>
    </row>
    <row r="2060" spans="1:3" x14ac:dyDescent="0.25">
      <c r="A2060" s="1" t="s">
        <v>13</v>
      </c>
      <c r="B2060" s="49" t="s">
        <v>0</v>
      </c>
      <c r="C2060" s="49">
        <f>INDEX('CalFire Financial Consequences'!$M$26:$P$26,INDEX($F$19:$F$34,MATCH(A2060,$E$19:$E$34,0)))</f>
        <v>5361.3126300627364</v>
      </c>
    </row>
    <row r="2061" spans="1:3" x14ac:dyDescent="0.25">
      <c r="A2061" s="1" t="s">
        <v>12</v>
      </c>
      <c r="B2061" s="49" t="s">
        <v>0</v>
      </c>
      <c r="C2061" s="49">
        <f>INDEX('CalFire Financial Consequences'!$M$26:$P$26,INDEX($F$19:$F$34,MATCH(A2061,$E$19:$E$34,0)))</f>
        <v>1013.3938851009249</v>
      </c>
    </row>
    <row r="2062" spans="1:3" x14ac:dyDescent="0.25">
      <c r="A2062" s="1" t="s">
        <v>14</v>
      </c>
      <c r="B2062" s="49" t="s">
        <v>0</v>
      </c>
      <c r="C2062" s="49">
        <f>INDEX('CalFire Financial Consequences'!$M$26:$P$26,INDEX($F$19:$F$34,MATCH(A2062,$E$19:$E$34,0)))</f>
        <v>27732.611609173346</v>
      </c>
    </row>
    <row r="2063" spans="1:3" x14ac:dyDescent="0.25">
      <c r="A2063" s="1" t="s">
        <v>13</v>
      </c>
      <c r="B2063" s="49" t="s">
        <v>0</v>
      </c>
      <c r="C2063" s="49">
        <f>INDEX('CalFire Financial Consequences'!$M$26:$P$26,INDEX($F$19:$F$34,MATCH(A2063,$E$19:$E$34,0)))</f>
        <v>5361.3126300627364</v>
      </c>
    </row>
    <row r="2064" spans="1:3" x14ac:dyDescent="0.25">
      <c r="A2064" s="1" t="s">
        <v>15</v>
      </c>
      <c r="B2064" s="49" t="s">
        <v>0</v>
      </c>
      <c r="C2064" s="49">
        <f>INDEX('CalFire Financial Consequences'!$M$26:$P$26,INDEX($F$19:$F$34,MATCH(A2064,$E$19:$E$34,0)))</f>
        <v>1013.3938851009249</v>
      </c>
    </row>
    <row r="2065" spans="1:3" x14ac:dyDescent="0.25">
      <c r="A2065" s="1" t="s">
        <v>13</v>
      </c>
      <c r="B2065" s="49" t="s">
        <v>0</v>
      </c>
      <c r="C2065" s="49">
        <f>INDEX('CalFire Financial Consequences'!$M$26:$P$26,INDEX($F$19:$F$34,MATCH(A2065,$E$19:$E$34,0)))</f>
        <v>5361.3126300627364</v>
      </c>
    </row>
    <row r="2066" spans="1:3" x14ac:dyDescent="0.25">
      <c r="A2066" s="1" t="s">
        <v>10</v>
      </c>
      <c r="B2066" s="49" t="s">
        <v>0</v>
      </c>
      <c r="C2066" s="49">
        <f>INDEX('CalFire Financial Consequences'!$M$26:$P$26,INDEX($F$19:$F$34,MATCH(A2066,$E$19:$E$34,0)))</f>
        <v>1013.3938851009249</v>
      </c>
    </row>
    <row r="2067" spans="1:3" x14ac:dyDescent="0.25">
      <c r="A2067" s="1" t="s">
        <v>10</v>
      </c>
      <c r="B2067" s="49" t="s">
        <v>0</v>
      </c>
      <c r="C2067" s="49">
        <f>INDEX('CalFire Financial Consequences'!$M$26:$P$26,INDEX($F$19:$F$34,MATCH(A2067,$E$19:$E$34,0)))</f>
        <v>1013.3938851009249</v>
      </c>
    </row>
    <row r="2068" spans="1:3" x14ac:dyDescent="0.25">
      <c r="A2068" s="1" t="s">
        <v>12</v>
      </c>
      <c r="B2068" s="49" t="s">
        <v>0</v>
      </c>
      <c r="C2068" s="49">
        <f>INDEX('CalFire Financial Consequences'!$M$26:$P$26,INDEX($F$19:$F$34,MATCH(A2068,$E$19:$E$34,0)))</f>
        <v>1013.3938851009249</v>
      </c>
    </row>
    <row r="2069" spans="1:3" x14ac:dyDescent="0.25">
      <c r="A2069" s="1" t="s">
        <v>12</v>
      </c>
      <c r="B2069" s="49" t="s">
        <v>0</v>
      </c>
      <c r="C2069" s="49">
        <f>INDEX('CalFire Financial Consequences'!$M$26:$P$26,INDEX($F$19:$F$34,MATCH(A2069,$E$19:$E$34,0)))</f>
        <v>1013.3938851009249</v>
      </c>
    </row>
    <row r="2070" spans="1:3" x14ac:dyDescent="0.25">
      <c r="A2070" s="1" t="s">
        <v>12</v>
      </c>
      <c r="B2070" s="49" t="s">
        <v>0</v>
      </c>
      <c r="C2070" s="49">
        <f>INDEX('CalFire Financial Consequences'!$M$26:$P$26,INDEX($F$19:$F$34,MATCH(A2070,$E$19:$E$34,0)))</f>
        <v>1013.3938851009249</v>
      </c>
    </row>
    <row r="2071" spans="1:3" x14ac:dyDescent="0.25">
      <c r="A2071" s="1" t="s">
        <v>12</v>
      </c>
      <c r="B2071" s="49" t="s">
        <v>0</v>
      </c>
      <c r="C2071" s="49">
        <f>INDEX('CalFire Financial Consequences'!$M$26:$P$26,INDEX($F$19:$F$34,MATCH(A2071,$E$19:$E$34,0)))</f>
        <v>1013.3938851009249</v>
      </c>
    </row>
    <row r="2072" spans="1:3" x14ac:dyDescent="0.25">
      <c r="A2072" s="1" t="s">
        <v>10</v>
      </c>
      <c r="B2072" s="49" t="s">
        <v>0</v>
      </c>
      <c r="C2072" s="49">
        <f>INDEX('CalFire Financial Consequences'!$M$26:$P$26,INDEX($F$19:$F$34,MATCH(A2072,$E$19:$E$34,0)))</f>
        <v>1013.3938851009249</v>
      </c>
    </row>
    <row r="2073" spans="1:3" x14ac:dyDescent="0.25">
      <c r="A2073" s="1" t="s">
        <v>12</v>
      </c>
      <c r="B2073" s="49" t="s">
        <v>0</v>
      </c>
      <c r="C2073" s="49">
        <f>INDEX('CalFire Financial Consequences'!$M$26:$P$26,INDEX($F$19:$F$34,MATCH(A2073,$E$19:$E$34,0)))</f>
        <v>1013.3938851009249</v>
      </c>
    </row>
    <row r="2074" spans="1:3" x14ac:dyDescent="0.25">
      <c r="A2074" s="1" t="s">
        <v>13</v>
      </c>
      <c r="B2074" s="49" t="s">
        <v>0</v>
      </c>
      <c r="C2074" s="49">
        <f>INDEX('CalFire Financial Consequences'!$M$26:$P$26,INDEX($F$19:$F$34,MATCH(A2074,$E$19:$E$34,0)))</f>
        <v>5361.3126300627364</v>
      </c>
    </row>
    <row r="2075" spans="1:3" x14ac:dyDescent="0.25">
      <c r="A2075" s="1" t="s">
        <v>12</v>
      </c>
      <c r="B2075" s="49" t="s">
        <v>0</v>
      </c>
      <c r="C2075" s="49">
        <f>INDEX('CalFire Financial Consequences'!$M$26:$P$26,INDEX($F$19:$F$34,MATCH(A2075,$E$19:$E$34,0)))</f>
        <v>1013.3938851009249</v>
      </c>
    </row>
    <row r="2076" spans="1:3" x14ac:dyDescent="0.25">
      <c r="A2076" s="1" t="s">
        <v>10</v>
      </c>
      <c r="B2076" s="49" t="s">
        <v>0</v>
      </c>
      <c r="C2076" s="49">
        <f>INDEX('CalFire Financial Consequences'!$M$26:$P$26,INDEX($F$19:$F$34,MATCH(A2076,$E$19:$E$34,0)))</f>
        <v>1013.3938851009249</v>
      </c>
    </row>
    <row r="2077" spans="1:3" x14ac:dyDescent="0.25">
      <c r="A2077" s="1" t="s">
        <v>12</v>
      </c>
      <c r="B2077" s="49" t="s">
        <v>0</v>
      </c>
      <c r="C2077" s="49">
        <f>INDEX('CalFire Financial Consequences'!$M$26:$P$26,INDEX($F$19:$F$34,MATCH(A2077,$E$19:$E$34,0)))</f>
        <v>1013.3938851009249</v>
      </c>
    </row>
    <row r="2078" spans="1:3" x14ac:dyDescent="0.25">
      <c r="A2078" s="1" t="s">
        <v>13</v>
      </c>
      <c r="B2078" s="49" t="s">
        <v>0</v>
      </c>
      <c r="C2078" s="49">
        <f>INDEX('CalFire Financial Consequences'!$M$26:$P$26,INDEX($F$19:$F$34,MATCH(A2078,$E$19:$E$34,0)))</f>
        <v>5361.3126300627364</v>
      </c>
    </row>
    <row r="2079" spans="1:3" x14ac:dyDescent="0.25">
      <c r="A2079" s="1" t="s">
        <v>10</v>
      </c>
      <c r="B2079" s="49" t="s">
        <v>0</v>
      </c>
      <c r="C2079" s="49">
        <f>INDEX('CalFire Financial Consequences'!$M$26:$P$26,INDEX($F$19:$F$34,MATCH(A2079,$E$19:$E$34,0)))</f>
        <v>1013.3938851009249</v>
      </c>
    </row>
    <row r="2080" spans="1:3" x14ac:dyDescent="0.25">
      <c r="A2080" s="1" t="s">
        <v>10</v>
      </c>
      <c r="B2080" s="49" t="s">
        <v>0</v>
      </c>
      <c r="C2080" s="49">
        <f>INDEX('CalFire Financial Consequences'!$M$26:$P$26,INDEX($F$19:$F$34,MATCH(A2080,$E$19:$E$34,0)))</f>
        <v>1013.3938851009249</v>
      </c>
    </row>
    <row r="2081" spans="1:3" x14ac:dyDescent="0.25">
      <c r="A2081" s="1" t="s">
        <v>12</v>
      </c>
      <c r="B2081" s="49" t="s">
        <v>0</v>
      </c>
      <c r="C2081" s="49">
        <f>INDEX('CalFire Financial Consequences'!$M$26:$P$26,INDEX($F$19:$F$34,MATCH(A2081,$E$19:$E$34,0)))</f>
        <v>1013.3938851009249</v>
      </c>
    </row>
    <row r="2082" spans="1:3" x14ac:dyDescent="0.25">
      <c r="A2082" s="1" t="s">
        <v>13</v>
      </c>
      <c r="B2082" s="49" t="s">
        <v>0</v>
      </c>
      <c r="C2082" s="49">
        <f>INDEX('CalFire Financial Consequences'!$M$26:$P$26,INDEX($F$19:$F$34,MATCH(A2082,$E$19:$E$34,0)))</f>
        <v>5361.3126300627364</v>
      </c>
    </row>
    <row r="2083" spans="1:3" x14ac:dyDescent="0.25">
      <c r="A2083" s="1" t="s">
        <v>12</v>
      </c>
      <c r="B2083" s="49" t="s">
        <v>0</v>
      </c>
      <c r="C2083" s="49">
        <f>INDEX('CalFire Financial Consequences'!$M$26:$P$26,INDEX($F$19:$F$34,MATCH(A2083,$E$19:$E$34,0)))</f>
        <v>1013.3938851009249</v>
      </c>
    </row>
    <row r="2084" spans="1:3" x14ac:dyDescent="0.25">
      <c r="A2084" s="1" t="s">
        <v>10</v>
      </c>
      <c r="B2084" s="49" t="s">
        <v>0</v>
      </c>
      <c r="C2084" s="49">
        <f>INDEX('CalFire Financial Consequences'!$M$26:$P$26,INDEX($F$19:$F$34,MATCH(A2084,$E$19:$E$34,0)))</f>
        <v>1013.3938851009249</v>
      </c>
    </row>
    <row r="2085" spans="1:3" x14ac:dyDescent="0.25">
      <c r="A2085" s="1" t="s">
        <v>10</v>
      </c>
      <c r="B2085" s="49" t="s">
        <v>0</v>
      </c>
      <c r="C2085" s="49">
        <f>INDEX('CalFire Financial Consequences'!$M$26:$P$26,INDEX($F$19:$F$34,MATCH(A2085,$E$19:$E$34,0)))</f>
        <v>1013.3938851009249</v>
      </c>
    </row>
    <row r="2086" spans="1:3" x14ac:dyDescent="0.25">
      <c r="A2086" s="1" t="s">
        <v>10</v>
      </c>
      <c r="B2086" s="49" t="s">
        <v>0</v>
      </c>
      <c r="C2086" s="49">
        <f>INDEX('CalFire Financial Consequences'!$M$26:$P$26,INDEX($F$19:$F$34,MATCH(A2086,$E$19:$E$34,0)))</f>
        <v>1013.3938851009249</v>
      </c>
    </row>
    <row r="2087" spans="1:3" x14ac:dyDescent="0.25">
      <c r="A2087" s="1" t="s">
        <v>10</v>
      </c>
      <c r="B2087" s="49" t="s">
        <v>0</v>
      </c>
      <c r="C2087" s="49">
        <f>INDEX('CalFire Financial Consequences'!$M$26:$P$26,INDEX($F$19:$F$34,MATCH(A2087,$E$19:$E$34,0)))</f>
        <v>1013.3938851009249</v>
      </c>
    </row>
    <row r="2088" spans="1:3" x14ac:dyDescent="0.25">
      <c r="A2088" s="1" t="s">
        <v>12</v>
      </c>
      <c r="B2088" s="49" t="s">
        <v>0</v>
      </c>
      <c r="C2088" s="49">
        <f>INDEX('CalFire Financial Consequences'!$M$26:$P$26,INDEX($F$19:$F$34,MATCH(A2088,$E$19:$E$34,0)))</f>
        <v>1013.3938851009249</v>
      </c>
    </row>
    <row r="2089" spans="1:3" x14ac:dyDescent="0.25">
      <c r="A2089" s="1" t="s">
        <v>10</v>
      </c>
      <c r="B2089" s="49" t="s">
        <v>0</v>
      </c>
      <c r="C2089" s="49">
        <f>INDEX('CalFire Financial Consequences'!$M$26:$P$26,INDEX($F$19:$F$34,MATCH(A2089,$E$19:$E$34,0)))</f>
        <v>1013.3938851009249</v>
      </c>
    </row>
    <row r="2090" spans="1:3" x14ac:dyDescent="0.25">
      <c r="A2090" s="1" t="s">
        <v>12</v>
      </c>
      <c r="B2090" s="49" t="s">
        <v>0</v>
      </c>
      <c r="C2090" s="49">
        <f>INDEX('CalFire Financial Consequences'!$M$26:$P$26,INDEX($F$19:$F$34,MATCH(A2090,$E$19:$E$34,0)))</f>
        <v>1013.3938851009249</v>
      </c>
    </row>
    <row r="2091" spans="1:3" x14ac:dyDescent="0.25">
      <c r="A2091" s="1" t="s">
        <v>10</v>
      </c>
      <c r="B2091" s="49" t="s">
        <v>0</v>
      </c>
      <c r="C2091" s="49">
        <f>INDEX('CalFire Financial Consequences'!$M$26:$P$26,INDEX($F$19:$F$34,MATCH(A2091,$E$19:$E$34,0)))</f>
        <v>1013.3938851009249</v>
      </c>
    </row>
    <row r="2092" spans="1:3" x14ac:dyDescent="0.25">
      <c r="A2092" s="1" t="s">
        <v>13</v>
      </c>
      <c r="B2092" s="49" t="s">
        <v>0</v>
      </c>
      <c r="C2092" s="49">
        <f>INDEX('CalFire Financial Consequences'!$M$26:$P$26,INDEX($F$19:$F$34,MATCH(A2092,$E$19:$E$34,0)))</f>
        <v>5361.3126300627364</v>
      </c>
    </row>
    <row r="2093" spans="1:3" x14ac:dyDescent="0.25">
      <c r="A2093" s="1" t="s">
        <v>13</v>
      </c>
      <c r="B2093" s="49" t="s">
        <v>0</v>
      </c>
      <c r="C2093" s="49">
        <f>INDEX('CalFire Financial Consequences'!$M$26:$P$26,INDEX($F$19:$F$34,MATCH(A2093,$E$19:$E$34,0)))</f>
        <v>5361.3126300627364</v>
      </c>
    </row>
    <row r="2094" spans="1:3" x14ac:dyDescent="0.25">
      <c r="A2094" s="1" t="s">
        <v>10</v>
      </c>
      <c r="B2094" s="49" t="s">
        <v>0</v>
      </c>
      <c r="C2094" s="49">
        <f>INDEX('CalFire Financial Consequences'!$M$26:$P$26,INDEX($F$19:$F$34,MATCH(A2094,$E$19:$E$34,0)))</f>
        <v>1013.3938851009249</v>
      </c>
    </row>
    <row r="2095" spans="1:3" x14ac:dyDescent="0.25">
      <c r="A2095" s="1" t="s">
        <v>13</v>
      </c>
      <c r="B2095" s="49" t="s">
        <v>0</v>
      </c>
      <c r="C2095" s="49">
        <f>INDEX('CalFire Financial Consequences'!$M$26:$P$26,INDEX($F$19:$F$34,MATCH(A2095,$E$19:$E$34,0)))</f>
        <v>5361.3126300627364</v>
      </c>
    </row>
    <row r="2096" spans="1:3" x14ac:dyDescent="0.25">
      <c r="A2096" s="1" t="s">
        <v>10</v>
      </c>
      <c r="B2096" s="49" t="s">
        <v>0</v>
      </c>
      <c r="C2096" s="49">
        <f>INDEX('CalFire Financial Consequences'!$M$26:$P$26,INDEX($F$19:$F$34,MATCH(A2096,$E$19:$E$34,0)))</f>
        <v>1013.3938851009249</v>
      </c>
    </row>
    <row r="2097" spans="1:3" x14ac:dyDescent="0.25">
      <c r="A2097" s="1" t="s">
        <v>13</v>
      </c>
      <c r="B2097" s="49" t="s">
        <v>0</v>
      </c>
      <c r="C2097" s="49">
        <f>INDEX('CalFire Financial Consequences'!$M$26:$P$26,INDEX($F$19:$F$34,MATCH(A2097,$E$19:$E$34,0)))</f>
        <v>5361.3126300627364</v>
      </c>
    </row>
    <row r="2098" spans="1:3" x14ac:dyDescent="0.25">
      <c r="A2098" s="1" t="s">
        <v>10</v>
      </c>
      <c r="B2098" s="49" t="s">
        <v>0</v>
      </c>
      <c r="C2098" s="49">
        <f>INDEX('CalFire Financial Consequences'!$M$26:$P$26,INDEX($F$19:$F$34,MATCH(A2098,$E$19:$E$34,0)))</f>
        <v>1013.3938851009249</v>
      </c>
    </row>
    <row r="2099" spans="1:3" x14ac:dyDescent="0.25">
      <c r="A2099" s="1" t="s">
        <v>12</v>
      </c>
      <c r="B2099" s="49" t="s">
        <v>0</v>
      </c>
      <c r="C2099" s="49">
        <f>INDEX('CalFire Financial Consequences'!$M$26:$P$26,INDEX($F$19:$F$34,MATCH(A2099,$E$19:$E$34,0)))</f>
        <v>1013.3938851009249</v>
      </c>
    </row>
    <row r="2100" spans="1:3" x14ac:dyDescent="0.25">
      <c r="A2100" s="1" t="s">
        <v>12</v>
      </c>
      <c r="B2100" s="49" t="s">
        <v>0</v>
      </c>
      <c r="C2100" s="49">
        <f>INDEX('CalFire Financial Consequences'!$M$26:$P$26,INDEX($F$19:$F$34,MATCH(A2100,$E$19:$E$34,0)))</f>
        <v>1013.3938851009249</v>
      </c>
    </row>
    <row r="2101" spans="1:3" x14ac:dyDescent="0.25">
      <c r="A2101" s="1" t="s">
        <v>13</v>
      </c>
      <c r="B2101" s="49" t="s">
        <v>0</v>
      </c>
      <c r="C2101" s="49">
        <f>INDEX('CalFire Financial Consequences'!$M$26:$P$26,INDEX($F$19:$F$34,MATCH(A2101,$E$19:$E$34,0)))</f>
        <v>5361.3126300627364</v>
      </c>
    </row>
    <row r="2102" spans="1:3" x14ac:dyDescent="0.25">
      <c r="A2102" s="1" t="s">
        <v>10</v>
      </c>
      <c r="B2102" s="49" t="s">
        <v>0</v>
      </c>
      <c r="C2102" s="49">
        <f>INDEX('CalFire Financial Consequences'!$M$26:$P$26,INDEX($F$19:$F$34,MATCH(A2102,$E$19:$E$34,0)))</f>
        <v>1013.3938851009249</v>
      </c>
    </row>
    <row r="2103" spans="1:3" x14ac:dyDescent="0.25">
      <c r="A2103" s="1" t="s">
        <v>10</v>
      </c>
      <c r="B2103" s="49" t="s">
        <v>0</v>
      </c>
      <c r="C2103" s="49">
        <f>INDEX('CalFire Financial Consequences'!$M$26:$P$26,INDEX($F$19:$F$34,MATCH(A2103,$E$19:$E$34,0)))</f>
        <v>1013.3938851009249</v>
      </c>
    </row>
    <row r="2104" spans="1:3" x14ac:dyDescent="0.25">
      <c r="A2104" s="1" t="s">
        <v>12</v>
      </c>
      <c r="B2104" s="49" t="s">
        <v>0</v>
      </c>
      <c r="C2104" s="49">
        <f>INDEX('CalFire Financial Consequences'!$M$26:$P$26,INDEX($F$19:$F$34,MATCH(A2104,$E$19:$E$34,0)))</f>
        <v>1013.3938851009249</v>
      </c>
    </row>
    <row r="2105" spans="1:3" x14ac:dyDescent="0.25">
      <c r="A2105" s="1" t="s">
        <v>13</v>
      </c>
      <c r="B2105" s="49" t="s">
        <v>0</v>
      </c>
      <c r="C2105" s="49">
        <f>INDEX('CalFire Financial Consequences'!$M$26:$P$26,INDEX($F$19:$F$34,MATCH(A2105,$E$19:$E$34,0)))</f>
        <v>5361.3126300627364</v>
      </c>
    </row>
    <row r="2106" spans="1:3" x14ac:dyDescent="0.25">
      <c r="A2106" s="1" t="s">
        <v>10</v>
      </c>
      <c r="B2106" s="49" t="s">
        <v>0</v>
      </c>
      <c r="C2106" s="49">
        <f>INDEX('CalFire Financial Consequences'!$M$26:$P$26,INDEX($F$19:$F$34,MATCH(A2106,$E$19:$E$34,0)))</f>
        <v>1013.3938851009249</v>
      </c>
    </row>
    <row r="2107" spans="1:3" x14ac:dyDescent="0.25">
      <c r="A2107" s="1" t="s">
        <v>10</v>
      </c>
      <c r="B2107" s="49" t="s">
        <v>0</v>
      </c>
      <c r="C2107" s="49">
        <f>INDEX('CalFire Financial Consequences'!$M$26:$P$26,INDEX($F$19:$F$34,MATCH(A2107,$E$19:$E$34,0)))</f>
        <v>1013.3938851009249</v>
      </c>
    </row>
    <row r="2108" spans="1:3" x14ac:dyDescent="0.25">
      <c r="A2108" s="1" t="s">
        <v>12</v>
      </c>
      <c r="B2108" s="49" t="s">
        <v>0</v>
      </c>
      <c r="C2108" s="49">
        <f>INDEX('CalFire Financial Consequences'!$M$26:$P$26,INDEX($F$19:$F$34,MATCH(A2108,$E$19:$E$34,0)))</f>
        <v>1013.3938851009249</v>
      </c>
    </row>
    <row r="2109" spans="1:3" x14ac:dyDescent="0.25">
      <c r="A2109" s="1" t="s">
        <v>13</v>
      </c>
      <c r="B2109" s="49" t="s">
        <v>0</v>
      </c>
      <c r="C2109" s="49">
        <f>INDEX('CalFire Financial Consequences'!$M$26:$P$26,INDEX($F$19:$F$34,MATCH(A2109,$E$19:$E$34,0)))</f>
        <v>5361.3126300627364</v>
      </c>
    </row>
    <row r="2110" spans="1:3" x14ac:dyDescent="0.25">
      <c r="A2110" s="1" t="s">
        <v>10</v>
      </c>
      <c r="B2110" s="49" t="s">
        <v>0</v>
      </c>
      <c r="C2110" s="49">
        <f>INDEX('CalFire Financial Consequences'!$M$26:$P$26,INDEX($F$19:$F$34,MATCH(A2110,$E$19:$E$34,0)))</f>
        <v>1013.3938851009249</v>
      </c>
    </row>
    <row r="2111" spans="1:3" x14ac:dyDescent="0.25">
      <c r="A2111" s="1" t="s">
        <v>13</v>
      </c>
      <c r="B2111" s="49" t="s">
        <v>0</v>
      </c>
      <c r="C2111" s="49">
        <f>INDEX('CalFire Financial Consequences'!$M$26:$P$26,INDEX($F$19:$F$34,MATCH(A2111,$E$19:$E$34,0)))</f>
        <v>5361.3126300627364</v>
      </c>
    </row>
    <row r="2112" spans="1:3" x14ac:dyDescent="0.25">
      <c r="A2112" s="1" t="s">
        <v>10</v>
      </c>
      <c r="B2112" s="49" t="s">
        <v>0</v>
      </c>
      <c r="C2112" s="49">
        <f>INDEX('CalFire Financial Consequences'!$M$26:$P$26,INDEX($F$19:$F$34,MATCH(A2112,$E$19:$E$34,0)))</f>
        <v>1013.3938851009249</v>
      </c>
    </row>
    <row r="2113" spans="1:3" x14ac:dyDescent="0.25">
      <c r="A2113" s="1" t="s">
        <v>12</v>
      </c>
      <c r="B2113" s="49" t="s">
        <v>0</v>
      </c>
      <c r="C2113" s="49">
        <f>INDEX('CalFire Financial Consequences'!$M$26:$P$26,INDEX($F$19:$F$34,MATCH(A2113,$E$19:$E$34,0)))</f>
        <v>1013.3938851009249</v>
      </c>
    </row>
    <row r="2114" spans="1:3" x14ac:dyDescent="0.25">
      <c r="A2114" s="1" t="s">
        <v>12</v>
      </c>
      <c r="B2114" s="49" t="s">
        <v>0</v>
      </c>
      <c r="C2114" s="49">
        <f>INDEX('CalFire Financial Consequences'!$M$26:$P$26,INDEX($F$19:$F$34,MATCH(A2114,$E$19:$E$34,0)))</f>
        <v>1013.3938851009249</v>
      </c>
    </row>
    <row r="2115" spans="1:3" x14ac:dyDescent="0.25">
      <c r="A2115" s="1" t="s">
        <v>10</v>
      </c>
      <c r="B2115" s="49" t="s">
        <v>0</v>
      </c>
      <c r="C2115" s="49">
        <f>INDEX('CalFire Financial Consequences'!$M$26:$P$26,INDEX($F$19:$F$34,MATCH(A2115,$E$19:$E$34,0)))</f>
        <v>1013.3938851009249</v>
      </c>
    </row>
    <row r="2116" spans="1:3" x14ac:dyDescent="0.25">
      <c r="A2116" s="1" t="s">
        <v>10</v>
      </c>
      <c r="B2116" s="49" t="s">
        <v>0</v>
      </c>
      <c r="C2116" s="49">
        <f>INDEX('CalFire Financial Consequences'!$M$26:$P$26,INDEX($F$19:$F$34,MATCH(A2116,$E$19:$E$34,0)))</f>
        <v>1013.3938851009249</v>
      </c>
    </row>
    <row r="2117" spans="1:3" x14ac:dyDescent="0.25">
      <c r="A2117" s="1" t="s">
        <v>13</v>
      </c>
      <c r="B2117" s="49" t="s">
        <v>0</v>
      </c>
      <c r="C2117" s="49">
        <f>INDEX('CalFire Financial Consequences'!$M$26:$P$26,INDEX($F$19:$F$34,MATCH(A2117,$E$19:$E$34,0)))</f>
        <v>5361.3126300627364</v>
      </c>
    </row>
    <row r="2118" spans="1:3" x14ac:dyDescent="0.25">
      <c r="A2118" s="1" t="s">
        <v>14</v>
      </c>
      <c r="B2118" s="49" t="s">
        <v>0</v>
      </c>
      <c r="C2118" s="49">
        <f>INDEX('CalFire Financial Consequences'!$M$26:$P$26,INDEX($F$19:$F$34,MATCH(A2118,$E$19:$E$34,0)))</f>
        <v>27732.611609173346</v>
      </c>
    </row>
    <row r="2119" spans="1:3" x14ac:dyDescent="0.25">
      <c r="A2119" s="1" t="s">
        <v>10</v>
      </c>
      <c r="B2119" s="49" t="s">
        <v>0</v>
      </c>
      <c r="C2119" s="49">
        <f>INDEX('CalFire Financial Consequences'!$M$26:$P$26,INDEX($F$19:$F$34,MATCH(A2119,$E$19:$E$34,0)))</f>
        <v>1013.3938851009249</v>
      </c>
    </row>
    <row r="2120" spans="1:3" x14ac:dyDescent="0.25">
      <c r="A2120" s="1" t="s">
        <v>12</v>
      </c>
      <c r="B2120" s="49" t="s">
        <v>0</v>
      </c>
      <c r="C2120" s="49">
        <f>INDEX('CalFire Financial Consequences'!$M$26:$P$26,INDEX($F$19:$F$34,MATCH(A2120,$E$19:$E$34,0)))</f>
        <v>1013.3938851009249</v>
      </c>
    </row>
    <row r="2121" spans="1:3" x14ac:dyDescent="0.25">
      <c r="A2121" s="1" t="s">
        <v>13</v>
      </c>
      <c r="B2121" s="49" t="s">
        <v>0</v>
      </c>
      <c r="C2121" s="49">
        <f>INDEX('CalFire Financial Consequences'!$M$26:$P$26,INDEX($F$19:$F$34,MATCH(A2121,$E$19:$E$34,0)))</f>
        <v>5361.3126300627364</v>
      </c>
    </row>
    <row r="2122" spans="1:3" x14ac:dyDescent="0.25">
      <c r="A2122" s="1" t="s">
        <v>10</v>
      </c>
      <c r="B2122" s="49" t="s">
        <v>0</v>
      </c>
      <c r="C2122" s="49">
        <f>INDEX('CalFire Financial Consequences'!$M$26:$P$26,INDEX($F$19:$F$34,MATCH(A2122,$E$19:$E$34,0)))</f>
        <v>1013.3938851009249</v>
      </c>
    </row>
    <row r="2123" spans="1:3" x14ac:dyDescent="0.25">
      <c r="A2123" s="1" t="s">
        <v>10</v>
      </c>
      <c r="B2123" s="49" t="s">
        <v>0</v>
      </c>
      <c r="C2123" s="49">
        <f>INDEX('CalFire Financial Consequences'!$M$26:$P$26,INDEX($F$19:$F$34,MATCH(A2123,$E$19:$E$34,0)))</f>
        <v>1013.3938851009249</v>
      </c>
    </row>
    <row r="2124" spans="1:3" x14ac:dyDescent="0.25">
      <c r="A2124" s="1" t="s">
        <v>15</v>
      </c>
      <c r="B2124" s="49" t="s">
        <v>0</v>
      </c>
      <c r="C2124" s="49">
        <f>INDEX('CalFire Financial Consequences'!$M$26:$P$26,INDEX($F$19:$F$34,MATCH(A2124,$E$19:$E$34,0)))</f>
        <v>1013.3938851009249</v>
      </c>
    </row>
    <row r="2125" spans="1:3" x14ac:dyDescent="0.25">
      <c r="A2125" s="1" t="s">
        <v>12</v>
      </c>
      <c r="B2125" s="49" t="s">
        <v>0</v>
      </c>
      <c r="C2125" s="49">
        <f>INDEX('CalFire Financial Consequences'!$M$26:$P$26,INDEX($F$19:$F$34,MATCH(A2125,$E$19:$E$34,0)))</f>
        <v>1013.3938851009249</v>
      </c>
    </row>
    <row r="2126" spans="1:3" x14ac:dyDescent="0.25">
      <c r="A2126" s="1" t="s">
        <v>10</v>
      </c>
      <c r="B2126" s="49" t="s">
        <v>0</v>
      </c>
      <c r="C2126" s="49">
        <f>INDEX('CalFire Financial Consequences'!$M$26:$P$26,INDEX($F$19:$F$34,MATCH(A2126,$E$19:$E$34,0)))</f>
        <v>1013.3938851009249</v>
      </c>
    </row>
    <row r="2127" spans="1:3" x14ac:dyDescent="0.25">
      <c r="A2127" s="1" t="s">
        <v>10</v>
      </c>
      <c r="B2127" s="49" t="s">
        <v>0</v>
      </c>
      <c r="C2127" s="49">
        <f>INDEX('CalFire Financial Consequences'!$M$26:$P$26,INDEX($F$19:$F$34,MATCH(A2127,$E$19:$E$34,0)))</f>
        <v>1013.3938851009249</v>
      </c>
    </row>
    <row r="2128" spans="1:3" x14ac:dyDescent="0.25">
      <c r="A2128" s="1" t="s">
        <v>13</v>
      </c>
      <c r="B2128" s="49" t="s">
        <v>0</v>
      </c>
      <c r="C2128" s="49">
        <f>INDEX('CalFire Financial Consequences'!$M$26:$P$26,INDEX($F$19:$F$34,MATCH(A2128,$E$19:$E$34,0)))</f>
        <v>5361.3126300627364</v>
      </c>
    </row>
    <row r="2129" spans="1:3" x14ac:dyDescent="0.25">
      <c r="A2129" s="1" t="s">
        <v>10</v>
      </c>
      <c r="B2129" s="49" t="s">
        <v>0</v>
      </c>
      <c r="C2129" s="49">
        <f>INDEX('CalFire Financial Consequences'!$M$26:$P$26,INDEX($F$19:$F$34,MATCH(A2129,$E$19:$E$34,0)))</f>
        <v>1013.3938851009249</v>
      </c>
    </row>
    <row r="2130" spans="1:3" x14ac:dyDescent="0.25">
      <c r="A2130" s="1" t="s">
        <v>10</v>
      </c>
      <c r="B2130" s="49" t="s">
        <v>0</v>
      </c>
      <c r="C2130" s="49">
        <f>INDEX('CalFire Financial Consequences'!$M$26:$P$26,INDEX($F$19:$F$34,MATCH(A2130,$E$19:$E$34,0)))</f>
        <v>1013.3938851009249</v>
      </c>
    </row>
    <row r="2131" spans="1:3" x14ac:dyDescent="0.25">
      <c r="A2131" s="1" t="s">
        <v>10</v>
      </c>
      <c r="B2131" s="49" t="s">
        <v>0</v>
      </c>
      <c r="C2131" s="49">
        <f>INDEX('CalFire Financial Consequences'!$M$26:$P$26,INDEX($F$19:$F$34,MATCH(A2131,$E$19:$E$34,0)))</f>
        <v>1013.3938851009249</v>
      </c>
    </row>
    <row r="2132" spans="1:3" x14ac:dyDescent="0.25">
      <c r="A2132" s="1" t="s">
        <v>12</v>
      </c>
      <c r="B2132" s="49" t="s">
        <v>0</v>
      </c>
      <c r="C2132" s="49">
        <f>INDEX('CalFire Financial Consequences'!$M$26:$P$26,INDEX($F$19:$F$34,MATCH(A2132,$E$19:$E$34,0)))</f>
        <v>1013.3938851009249</v>
      </c>
    </row>
    <row r="2133" spans="1:3" x14ac:dyDescent="0.25">
      <c r="A2133" s="1" t="s">
        <v>12</v>
      </c>
      <c r="B2133" s="49" t="s">
        <v>0</v>
      </c>
      <c r="C2133" s="49">
        <f>INDEX('CalFire Financial Consequences'!$M$26:$P$26,INDEX($F$19:$F$34,MATCH(A2133,$E$19:$E$34,0)))</f>
        <v>1013.3938851009249</v>
      </c>
    </row>
    <row r="2134" spans="1:3" x14ac:dyDescent="0.25">
      <c r="A2134" s="1" t="s">
        <v>12</v>
      </c>
      <c r="B2134" s="49" t="s">
        <v>0</v>
      </c>
      <c r="C2134" s="49">
        <f>INDEX('CalFire Financial Consequences'!$M$26:$P$26,INDEX($F$19:$F$34,MATCH(A2134,$E$19:$E$34,0)))</f>
        <v>1013.3938851009249</v>
      </c>
    </row>
    <row r="2135" spans="1:3" x14ac:dyDescent="0.25">
      <c r="A2135" s="1" t="s">
        <v>10</v>
      </c>
      <c r="B2135" s="49" t="s">
        <v>0</v>
      </c>
      <c r="C2135" s="49">
        <f>INDEX('CalFire Financial Consequences'!$M$26:$P$26,INDEX($F$19:$F$34,MATCH(A2135,$E$19:$E$34,0)))</f>
        <v>1013.3938851009249</v>
      </c>
    </row>
    <row r="2136" spans="1:3" x14ac:dyDescent="0.25">
      <c r="A2136" s="1" t="s">
        <v>10</v>
      </c>
      <c r="B2136" s="49" t="s">
        <v>0</v>
      </c>
      <c r="C2136" s="49">
        <f>INDEX('CalFire Financial Consequences'!$M$26:$P$26,INDEX($F$19:$F$34,MATCH(A2136,$E$19:$E$34,0)))</f>
        <v>1013.3938851009249</v>
      </c>
    </row>
    <row r="2137" spans="1:3" x14ac:dyDescent="0.25">
      <c r="A2137" s="1" t="s">
        <v>10</v>
      </c>
      <c r="B2137" s="49" t="s">
        <v>0</v>
      </c>
      <c r="C2137" s="49">
        <f>INDEX('CalFire Financial Consequences'!$M$26:$P$26,INDEX($F$19:$F$34,MATCH(A2137,$E$19:$E$34,0)))</f>
        <v>1013.3938851009249</v>
      </c>
    </row>
    <row r="2138" spans="1:3" x14ac:dyDescent="0.25">
      <c r="A2138" s="1" t="s">
        <v>12</v>
      </c>
      <c r="B2138" s="49" t="s">
        <v>0</v>
      </c>
      <c r="C2138" s="49">
        <f>INDEX('CalFire Financial Consequences'!$M$26:$P$26,INDEX($F$19:$F$34,MATCH(A2138,$E$19:$E$34,0)))</f>
        <v>1013.3938851009249</v>
      </c>
    </row>
    <row r="2139" spans="1:3" x14ac:dyDescent="0.25">
      <c r="A2139" s="1" t="s">
        <v>12</v>
      </c>
      <c r="B2139" s="49" t="s">
        <v>0</v>
      </c>
      <c r="C2139" s="49">
        <f>INDEX('CalFire Financial Consequences'!$M$26:$P$26,INDEX($F$19:$F$34,MATCH(A2139,$E$19:$E$34,0)))</f>
        <v>1013.3938851009249</v>
      </c>
    </row>
    <row r="2140" spans="1:3" x14ac:dyDescent="0.25">
      <c r="A2140" s="1" t="s">
        <v>10</v>
      </c>
      <c r="B2140" s="49" t="s">
        <v>0</v>
      </c>
      <c r="C2140" s="49">
        <f>INDEX('CalFire Financial Consequences'!$M$26:$P$26,INDEX($F$19:$F$34,MATCH(A2140,$E$19:$E$34,0)))</f>
        <v>1013.3938851009249</v>
      </c>
    </row>
    <row r="2141" spans="1:3" x14ac:dyDescent="0.25">
      <c r="A2141" s="1" t="s">
        <v>13</v>
      </c>
      <c r="B2141" s="49" t="s">
        <v>0</v>
      </c>
      <c r="C2141" s="49">
        <f>INDEX('CalFire Financial Consequences'!$M$26:$P$26,INDEX($F$19:$F$34,MATCH(A2141,$E$19:$E$34,0)))</f>
        <v>5361.3126300627364</v>
      </c>
    </row>
    <row r="2142" spans="1:3" x14ac:dyDescent="0.25">
      <c r="A2142" s="1" t="s">
        <v>10</v>
      </c>
      <c r="B2142" s="49" t="s">
        <v>0</v>
      </c>
      <c r="C2142" s="49">
        <f>INDEX('CalFire Financial Consequences'!$M$26:$P$26,INDEX($F$19:$F$34,MATCH(A2142,$E$19:$E$34,0)))</f>
        <v>1013.3938851009249</v>
      </c>
    </row>
    <row r="2143" spans="1:3" x14ac:dyDescent="0.25">
      <c r="A2143" s="1" t="s">
        <v>10</v>
      </c>
      <c r="B2143" s="49" t="s">
        <v>0</v>
      </c>
      <c r="C2143" s="49">
        <f>INDEX('CalFire Financial Consequences'!$M$26:$P$26,INDEX($F$19:$F$34,MATCH(A2143,$E$19:$E$34,0)))</f>
        <v>1013.3938851009249</v>
      </c>
    </row>
    <row r="2144" spans="1:3" x14ac:dyDescent="0.25">
      <c r="A2144" s="1" t="s">
        <v>10</v>
      </c>
      <c r="B2144" s="49" t="s">
        <v>0</v>
      </c>
      <c r="C2144" s="49">
        <f>INDEX('CalFire Financial Consequences'!$M$26:$P$26,INDEX($F$19:$F$34,MATCH(A2144,$E$19:$E$34,0)))</f>
        <v>1013.3938851009249</v>
      </c>
    </row>
    <row r="2145" spans="1:3" x14ac:dyDescent="0.25">
      <c r="A2145" s="1" t="s">
        <v>13</v>
      </c>
      <c r="B2145" s="49" t="s">
        <v>0</v>
      </c>
      <c r="C2145" s="49">
        <f>INDEX('CalFire Financial Consequences'!$M$26:$P$26,INDEX($F$19:$F$34,MATCH(A2145,$E$19:$E$34,0)))</f>
        <v>5361.3126300627364</v>
      </c>
    </row>
    <row r="2146" spans="1:3" x14ac:dyDescent="0.25">
      <c r="A2146" s="1" t="s">
        <v>10</v>
      </c>
      <c r="B2146" s="49" t="s">
        <v>0</v>
      </c>
      <c r="C2146" s="49">
        <f>INDEX('CalFire Financial Consequences'!$M$26:$P$26,INDEX($F$19:$F$34,MATCH(A2146,$E$19:$E$34,0)))</f>
        <v>1013.3938851009249</v>
      </c>
    </row>
    <row r="2147" spans="1:3" x14ac:dyDescent="0.25">
      <c r="A2147" s="1" t="s">
        <v>12</v>
      </c>
      <c r="B2147" s="49" t="s">
        <v>0</v>
      </c>
      <c r="C2147" s="49">
        <f>INDEX('CalFire Financial Consequences'!$M$26:$P$26,INDEX($F$19:$F$34,MATCH(A2147,$E$19:$E$34,0)))</f>
        <v>1013.3938851009249</v>
      </c>
    </row>
    <row r="2148" spans="1:3" x14ac:dyDescent="0.25">
      <c r="A2148" s="1" t="s">
        <v>10</v>
      </c>
      <c r="B2148" s="49" t="s">
        <v>0</v>
      </c>
      <c r="C2148" s="49">
        <f>INDEX('CalFire Financial Consequences'!$M$26:$P$26,INDEX($F$19:$F$34,MATCH(A2148,$E$19:$E$34,0)))</f>
        <v>1013.3938851009249</v>
      </c>
    </row>
    <row r="2149" spans="1:3" x14ac:dyDescent="0.25">
      <c r="A2149" s="1" t="s">
        <v>10</v>
      </c>
      <c r="B2149" s="49" t="s">
        <v>0</v>
      </c>
      <c r="C2149" s="49">
        <f>INDEX('CalFire Financial Consequences'!$M$26:$P$26,INDEX($F$19:$F$34,MATCH(A2149,$E$19:$E$34,0)))</f>
        <v>1013.3938851009249</v>
      </c>
    </row>
    <row r="2150" spans="1:3" x14ac:dyDescent="0.25">
      <c r="A2150" s="1" t="s">
        <v>13</v>
      </c>
      <c r="B2150" s="49" t="s">
        <v>0</v>
      </c>
      <c r="C2150" s="49">
        <f>INDEX('CalFire Financial Consequences'!$M$26:$P$26,INDEX($F$19:$F$34,MATCH(A2150,$E$19:$E$34,0)))</f>
        <v>5361.3126300627364</v>
      </c>
    </row>
    <row r="2151" spans="1:3" x14ac:dyDescent="0.25">
      <c r="A2151" s="1" t="s">
        <v>14</v>
      </c>
      <c r="B2151" s="49" t="s">
        <v>0</v>
      </c>
      <c r="C2151" s="49">
        <f>INDEX('CalFire Financial Consequences'!$M$26:$P$26,INDEX($F$19:$F$34,MATCH(A2151,$E$19:$E$34,0)))</f>
        <v>27732.611609173346</v>
      </c>
    </row>
    <row r="2152" spans="1:3" x14ac:dyDescent="0.25">
      <c r="A2152" s="1" t="s">
        <v>13</v>
      </c>
      <c r="B2152" s="49" t="s">
        <v>0</v>
      </c>
      <c r="C2152" s="49">
        <f>INDEX('CalFire Financial Consequences'!$M$26:$P$26,INDEX($F$19:$F$34,MATCH(A2152,$E$19:$E$34,0)))</f>
        <v>5361.3126300627364</v>
      </c>
    </row>
    <row r="2153" spans="1:3" x14ac:dyDescent="0.25">
      <c r="A2153" s="1" t="s">
        <v>12</v>
      </c>
      <c r="B2153" s="49" t="s">
        <v>0</v>
      </c>
      <c r="C2153" s="49">
        <f>INDEX('CalFire Financial Consequences'!$M$26:$P$26,INDEX($F$19:$F$34,MATCH(A2153,$E$19:$E$34,0)))</f>
        <v>1013.3938851009249</v>
      </c>
    </row>
    <row r="2154" spans="1:3" x14ac:dyDescent="0.25">
      <c r="A2154" s="1" t="s">
        <v>10</v>
      </c>
      <c r="B2154" s="49" t="s">
        <v>0</v>
      </c>
      <c r="C2154" s="49">
        <f>INDEX('CalFire Financial Consequences'!$M$26:$P$26,INDEX($F$19:$F$34,MATCH(A2154,$E$19:$E$34,0)))</f>
        <v>1013.3938851009249</v>
      </c>
    </row>
    <row r="2155" spans="1:3" x14ac:dyDescent="0.25">
      <c r="A2155" s="1" t="s">
        <v>10</v>
      </c>
      <c r="B2155" s="49" t="s">
        <v>0</v>
      </c>
      <c r="C2155" s="49">
        <f>INDEX('CalFire Financial Consequences'!$M$26:$P$26,INDEX($F$19:$F$34,MATCH(A2155,$E$19:$E$34,0)))</f>
        <v>1013.3938851009249</v>
      </c>
    </row>
    <row r="2156" spans="1:3" x14ac:dyDescent="0.25">
      <c r="A2156" s="1" t="s">
        <v>10</v>
      </c>
      <c r="B2156" s="49" t="s">
        <v>0</v>
      </c>
      <c r="C2156" s="49">
        <f>INDEX('CalFire Financial Consequences'!$M$26:$P$26,INDEX($F$19:$F$34,MATCH(A2156,$E$19:$E$34,0)))</f>
        <v>1013.3938851009249</v>
      </c>
    </row>
    <row r="2157" spans="1:3" x14ac:dyDescent="0.25">
      <c r="A2157" s="1" t="s">
        <v>10</v>
      </c>
      <c r="B2157" s="49" t="s">
        <v>0</v>
      </c>
      <c r="C2157" s="49">
        <f>INDEX('CalFire Financial Consequences'!$M$26:$P$26,INDEX($F$19:$F$34,MATCH(A2157,$E$19:$E$34,0)))</f>
        <v>1013.3938851009249</v>
      </c>
    </row>
    <row r="2158" spans="1:3" x14ac:dyDescent="0.25">
      <c r="A2158" s="1" t="s">
        <v>11</v>
      </c>
      <c r="B2158" s="49" t="s">
        <v>0</v>
      </c>
      <c r="C2158" s="49">
        <f>INDEX('CalFire Financial Consequences'!$M$26:$P$26,INDEX($F$19:$F$34,MATCH(A2158,$E$19:$E$34,0)))</f>
        <v>1013.3938851009249</v>
      </c>
    </row>
    <row r="2159" spans="1:3" x14ac:dyDescent="0.25">
      <c r="A2159" s="1" t="s">
        <v>12</v>
      </c>
      <c r="B2159" s="49" t="s">
        <v>0</v>
      </c>
      <c r="C2159" s="49">
        <f>INDEX('CalFire Financial Consequences'!$M$26:$P$26,INDEX($F$19:$F$34,MATCH(A2159,$E$19:$E$34,0)))</f>
        <v>1013.3938851009249</v>
      </c>
    </row>
    <row r="2160" spans="1:3" x14ac:dyDescent="0.25">
      <c r="A2160" s="1" t="s">
        <v>10</v>
      </c>
      <c r="B2160" s="49" t="s">
        <v>0</v>
      </c>
      <c r="C2160" s="49">
        <f>INDEX('CalFire Financial Consequences'!$M$26:$P$26,INDEX($F$19:$F$34,MATCH(A2160,$E$19:$E$34,0)))</f>
        <v>1013.3938851009249</v>
      </c>
    </row>
    <row r="2161" spans="1:3" x14ac:dyDescent="0.25">
      <c r="A2161" s="1" t="s">
        <v>10</v>
      </c>
      <c r="B2161" s="49" t="s">
        <v>0</v>
      </c>
      <c r="C2161" s="49">
        <f>INDEX('CalFire Financial Consequences'!$M$26:$P$26,INDEX($F$19:$F$34,MATCH(A2161,$E$19:$E$34,0)))</f>
        <v>1013.3938851009249</v>
      </c>
    </row>
    <row r="2162" spans="1:3" x14ac:dyDescent="0.25">
      <c r="A2162" s="1" t="s">
        <v>13</v>
      </c>
      <c r="B2162" s="49" t="s">
        <v>0</v>
      </c>
      <c r="C2162" s="49">
        <f>INDEX('CalFire Financial Consequences'!$M$26:$P$26,INDEX($F$19:$F$34,MATCH(A2162,$E$19:$E$34,0)))</f>
        <v>5361.3126300627364</v>
      </c>
    </row>
    <row r="2163" spans="1:3" x14ac:dyDescent="0.25">
      <c r="A2163" s="1" t="s">
        <v>13</v>
      </c>
      <c r="B2163" s="49" t="s">
        <v>0</v>
      </c>
      <c r="C2163" s="49">
        <f>INDEX('CalFire Financial Consequences'!$M$26:$P$26,INDEX($F$19:$F$34,MATCH(A2163,$E$19:$E$34,0)))</f>
        <v>5361.3126300627364</v>
      </c>
    </row>
    <row r="2164" spans="1:3" x14ac:dyDescent="0.25">
      <c r="A2164" s="1" t="s">
        <v>10</v>
      </c>
      <c r="B2164" s="49" t="s">
        <v>0</v>
      </c>
      <c r="C2164" s="49">
        <f>INDEX('CalFire Financial Consequences'!$M$26:$P$26,INDEX($F$19:$F$34,MATCH(A2164,$E$19:$E$34,0)))</f>
        <v>1013.3938851009249</v>
      </c>
    </row>
    <row r="2165" spans="1:3" x14ac:dyDescent="0.25">
      <c r="A2165" s="1" t="s">
        <v>10</v>
      </c>
      <c r="B2165" s="49" t="s">
        <v>0</v>
      </c>
      <c r="C2165" s="49">
        <f>INDEX('CalFire Financial Consequences'!$M$26:$P$26,INDEX($F$19:$F$34,MATCH(A2165,$E$19:$E$34,0)))</f>
        <v>1013.3938851009249</v>
      </c>
    </row>
    <row r="2166" spans="1:3" x14ac:dyDescent="0.25">
      <c r="A2166" s="1" t="s">
        <v>10</v>
      </c>
      <c r="B2166" s="49" t="s">
        <v>0</v>
      </c>
      <c r="C2166" s="49">
        <f>INDEX('CalFire Financial Consequences'!$M$26:$P$26,INDEX($F$19:$F$34,MATCH(A2166,$E$19:$E$34,0)))</f>
        <v>1013.3938851009249</v>
      </c>
    </row>
    <row r="2167" spans="1:3" x14ac:dyDescent="0.25">
      <c r="A2167" s="1" t="s">
        <v>12</v>
      </c>
      <c r="B2167" s="49" t="s">
        <v>0</v>
      </c>
      <c r="C2167" s="49">
        <f>INDEX('CalFire Financial Consequences'!$M$26:$P$26,INDEX($F$19:$F$34,MATCH(A2167,$E$19:$E$34,0)))</f>
        <v>1013.3938851009249</v>
      </c>
    </row>
    <row r="2168" spans="1:3" x14ac:dyDescent="0.25">
      <c r="A2168" s="1" t="s">
        <v>10</v>
      </c>
      <c r="B2168" s="49" t="s">
        <v>0</v>
      </c>
      <c r="C2168" s="49">
        <f>INDEX('CalFire Financial Consequences'!$M$26:$P$26,INDEX($F$19:$F$34,MATCH(A2168,$E$19:$E$34,0)))</f>
        <v>1013.3938851009249</v>
      </c>
    </row>
    <row r="2169" spans="1:3" x14ac:dyDescent="0.25">
      <c r="A2169" s="1" t="s">
        <v>12</v>
      </c>
      <c r="B2169" s="49" t="s">
        <v>0</v>
      </c>
      <c r="C2169" s="49">
        <f>INDEX('CalFire Financial Consequences'!$M$26:$P$26,INDEX($F$19:$F$34,MATCH(A2169,$E$19:$E$34,0)))</f>
        <v>1013.3938851009249</v>
      </c>
    </row>
    <row r="2170" spans="1:3" x14ac:dyDescent="0.25">
      <c r="A2170" s="1" t="s">
        <v>10</v>
      </c>
      <c r="B2170" s="49" t="s">
        <v>0</v>
      </c>
      <c r="C2170" s="49">
        <f>INDEX('CalFire Financial Consequences'!$M$26:$P$26,INDEX($F$19:$F$34,MATCH(A2170,$E$19:$E$34,0)))</f>
        <v>1013.3938851009249</v>
      </c>
    </row>
    <row r="2171" spans="1:3" x14ac:dyDescent="0.25">
      <c r="A2171" s="1" t="s">
        <v>13</v>
      </c>
      <c r="B2171" s="49" t="s">
        <v>0</v>
      </c>
      <c r="C2171" s="49">
        <f>INDEX('CalFire Financial Consequences'!$M$26:$P$26,INDEX($F$19:$F$34,MATCH(A2171,$E$19:$E$34,0)))</f>
        <v>5361.3126300627364</v>
      </c>
    </row>
    <row r="2172" spans="1:3" x14ac:dyDescent="0.25">
      <c r="A2172" s="1" t="s">
        <v>13</v>
      </c>
      <c r="B2172" s="49" t="s">
        <v>0</v>
      </c>
      <c r="C2172" s="49">
        <f>INDEX('CalFire Financial Consequences'!$M$26:$P$26,INDEX($F$19:$F$34,MATCH(A2172,$E$19:$E$34,0)))</f>
        <v>5361.3126300627364</v>
      </c>
    </row>
    <row r="2173" spans="1:3" x14ac:dyDescent="0.25">
      <c r="A2173" s="1" t="s">
        <v>12</v>
      </c>
      <c r="B2173" s="49" t="s">
        <v>0</v>
      </c>
      <c r="C2173" s="49">
        <f>INDEX('CalFire Financial Consequences'!$M$26:$P$26,INDEX($F$19:$F$34,MATCH(A2173,$E$19:$E$34,0)))</f>
        <v>1013.3938851009249</v>
      </c>
    </row>
    <row r="2174" spans="1:3" x14ac:dyDescent="0.25">
      <c r="A2174" s="1" t="s">
        <v>10</v>
      </c>
      <c r="B2174" s="49" t="s">
        <v>0</v>
      </c>
      <c r="C2174" s="49">
        <f>INDEX('CalFire Financial Consequences'!$M$26:$P$26,INDEX($F$19:$F$34,MATCH(A2174,$E$19:$E$34,0)))</f>
        <v>1013.3938851009249</v>
      </c>
    </row>
    <row r="2175" spans="1:3" x14ac:dyDescent="0.25">
      <c r="A2175" s="1" t="s">
        <v>10</v>
      </c>
      <c r="B2175" s="49" t="s">
        <v>0</v>
      </c>
      <c r="C2175" s="49">
        <f>INDEX('CalFire Financial Consequences'!$M$26:$P$26,INDEX($F$19:$F$34,MATCH(A2175,$E$19:$E$34,0)))</f>
        <v>1013.3938851009249</v>
      </c>
    </row>
    <row r="2176" spans="1:3" x14ac:dyDescent="0.25">
      <c r="A2176" s="1" t="s">
        <v>10</v>
      </c>
      <c r="B2176" s="49" t="s">
        <v>0</v>
      </c>
      <c r="C2176" s="49">
        <f>INDEX('CalFire Financial Consequences'!$M$26:$P$26,INDEX($F$19:$F$34,MATCH(A2176,$E$19:$E$34,0)))</f>
        <v>1013.3938851009249</v>
      </c>
    </row>
    <row r="2177" spans="1:3" x14ac:dyDescent="0.25">
      <c r="A2177" s="1" t="s">
        <v>13</v>
      </c>
      <c r="B2177" s="49" t="s">
        <v>0</v>
      </c>
      <c r="C2177" s="49">
        <f>INDEX('CalFire Financial Consequences'!$M$26:$P$26,INDEX($F$19:$F$34,MATCH(A2177,$E$19:$E$34,0)))</f>
        <v>5361.3126300627364</v>
      </c>
    </row>
    <row r="2178" spans="1:3" x14ac:dyDescent="0.25">
      <c r="A2178" s="1" t="s">
        <v>10</v>
      </c>
      <c r="B2178" s="49" t="s">
        <v>0</v>
      </c>
      <c r="C2178" s="49">
        <f>INDEX('CalFire Financial Consequences'!$M$26:$P$26,INDEX($F$19:$F$34,MATCH(A2178,$E$19:$E$34,0)))</f>
        <v>1013.3938851009249</v>
      </c>
    </row>
    <row r="2179" spans="1:3" x14ac:dyDescent="0.25">
      <c r="A2179" s="1" t="s">
        <v>13</v>
      </c>
      <c r="B2179" s="49" t="s">
        <v>0</v>
      </c>
      <c r="C2179" s="49">
        <f>INDEX('CalFire Financial Consequences'!$M$26:$P$26,INDEX($F$19:$F$34,MATCH(A2179,$E$19:$E$34,0)))</f>
        <v>5361.3126300627364</v>
      </c>
    </row>
    <row r="2180" spans="1:3" x14ac:dyDescent="0.25">
      <c r="A2180" s="1" t="s">
        <v>10</v>
      </c>
      <c r="B2180" s="49" t="s">
        <v>0</v>
      </c>
      <c r="C2180" s="49">
        <f>INDEX('CalFire Financial Consequences'!$M$26:$P$26,INDEX($F$19:$F$34,MATCH(A2180,$E$19:$E$34,0)))</f>
        <v>1013.3938851009249</v>
      </c>
    </row>
    <row r="2181" spans="1:3" x14ac:dyDescent="0.25">
      <c r="A2181" s="1" t="s">
        <v>10</v>
      </c>
      <c r="B2181" s="49" t="s">
        <v>0</v>
      </c>
      <c r="C2181" s="49">
        <f>INDEX('CalFire Financial Consequences'!$M$26:$P$26,INDEX($F$19:$F$34,MATCH(A2181,$E$19:$E$34,0)))</f>
        <v>1013.3938851009249</v>
      </c>
    </row>
    <row r="2182" spans="1:3" x14ac:dyDescent="0.25">
      <c r="A2182" s="1" t="s">
        <v>10</v>
      </c>
      <c r="B2182" s="49" t="s">
        <v>0</v>
      </c>
      <c r="C2182" s="49">
        <f>INDEX('CalFire Financial Consequences'!$M$26:$P$26,INDEX($F$19:$F$34,MATCH(A2182,$E$19:$E$34,0)))</f>
        <v>1013.3938851009249</v>
      </c>
    </row>
    <row r="2183" spans="1:3" x14ac:dyDescent="0.25">
      <c r="A2183" s="1" t="s">
        <v>10</v>
      </c>
      <c r="B2183" s="49" t="s">
        <v>0</v>
      </c>
      <c r="C2183" s="49">
        <f>INDEX('CalFire Financial Consequences'!$M$26:$P$26,INDEX($F$19:$F$34,MATCH(A2183,$E$19:$E$34,0)))</f>
        <v>1013.3938851009249</v>
      </c>
    </row>
    <row r="2184" spans="1:3" x14ac:dyDescent="0.25">
      <c r="A2184" s="1" t="s">
        <v>10</v>
      </c>
      <c r="B2184" s="49" t="s">
        <v>0</v>
      </c>
      <c r="C2184" s="49">
        <f>INDEX('CalFire Financial Consequences'!$M$26:$P$26,INDEX($F$19:$F$34,MATCH(A2184,$E$19:$E$34,0)))</f>
        <v>1013.3938851009249</v>
      </c>
    </row>
    <row r="2185" spans="1:3" x14ac:dyDescent="0.25">
      <c r="A2185" s="1" t="s">
        <v>12</v>
      </c>
      <c r="B2185" s="49" t="s">
        <v>0</v>
      </c>
      <c r="C2185" s="49">
        <f>INDEX('CalFire Financial Consequences'!$M$26:$P$26,INDEX($F$19:$F$34,MATCH(A2185,$E$19:$E$34,0)))</f>
        <v>1013.3938851009249</v>
      </c>
    </row>
    <row r="2186" spans="1:3" x14ac:dyDescent="0.25">
      <c r="A2186" s="1" t="s">
        <v>13</v>
      </c>
      <c r="B2186" s="49" t="s">
        <v>0</v>
      </c>
      <c r="C2186" s="49">
        <f>INDEX('CalFire Financial Consequences'!$M$26:$P$26,INDEX($F$19:$F$34,MATCH(A2186,$E$19:$E$34,0)))</f>
        <v>5361.3126300627364</v>
      </c>
    </row>
    <row r="2187" spans="1:3" x14ac:dyDescent="0.25">
      <c r="A2187" s="1" t="s">
        <v>10</v>
      </c>
      <c r="B2187" s="49" t="s">
        <v>0</v>
      </c>
      <c r="C2187" s="49">
        <f>INDEX('CalFire Financial Consequences'!$M$26:$P$26,INDEX($F$19:$F$34,MATCH(A2187,$E$19:$E$34,0)))</f>
        <v>1013.3938851009249</v>
      </c>
    </row>
    <row r="2188" spans="1:3" x14ac:dyDescent="0.25">
      <c r="A2188" s="1" t="s">
        <v>13</v>
      </c>
      <c r="B2188" s="49" t="s">
        <v>0</v>
      </c>
      <c r="C2188" s="49">
        <f>INDEX('CalFire Financial Consequences'!$M$26:$P$26,INDEX($F$19:$F$34,MATCH(A2188,$E$19:$E$34,0)))</f>
        <v>5361.3126300627364</v>
      </c>
    </row>
    <row r="2189" spans="1:3" x14ac:dyDescent="0.25">
      <c r="A2189" s="1" t="s">
        <v>12</v>
      </c>
      <c r="B2189" s="49" t="s">
        <v>0</v>
      </c>
      <c r="C2189" s="49">
        <f>INDEX('CalFire Financial Consequences'!$M$26:$P$26,INDEX($F$19:$F$34,MATCH(A2189,$E$19:$E$34,0)))</f>
        <v>1013.3938851009249</v>
      </c>
    </row>
    <row r="2190" spans="1:3" x14ac:dyDescent="0.25">
      <c r="A2190" s="1" t="s">
        <v>10</v>
      </c>
      <c r="B2190" s="49" t="s">
        <v>0</v>
      </c>
      <c r="C2190" s="49">
        <f>INDEX('CalFire Financial Consequences'!$M$26:$P$26,INDEX($F$19:$F$34,MATCH(A2190,$E$19:$E$34,0)))</f>
        <v>1013.3938851009249</v>
      </c>
    </row>
  </sheetData>
  <autoFilter ref="A13:C2190" xr:uid="{5C28AE1F-29B0-4F2A-896C-CF36B08BFF2E}"/>
  <sortState ref="A14:C2190">
    <sortCondition ref="B14:B2190"/>
  </sortState>
  <pageMargins left="0.7" right="0.7" top="0.75" bottom="0.75" header="0.3" footer="0.3"/>
  <pageSetup orientation="portrait" r:id="rId1"/>
  <headerFooter>
    <oddHeader>&amp;C&amp;"Arial,Regular"&amp;10Pacific Gas and Electric Company
2020 RAMP Report
Wildfire
Reliability and Financial Info. for Small Fires</oddHeader>
    <oddFooter>&amp;C&amp;"Arial,Regular"&amp;10Document Index No.
EO-WF-14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0D374-0192-46DA-8A2D-C201D957B9BF}">
  <sheetPr>
    <tabColor theme="5" tint="0.79998168889431442"/>
    <pageSetUpPr autoPageBreaks="0"/>
  </sheetPr>
  <dimension ref="A1:T215"/>
  <sheetViews>
    <sheetView topLeftCell="G37" zoomScale="90" zoomScaleNormal="90" workbookViewId="0">
      <selection activeCell="D33" sqref="D33"/>
    </sheetView>
  </sheetViews>
  <sheetFormatPr defaultColWidth="8.7109375" defaultRowHeight="12.75" x14ac:dyDescent="0.2"/>
  <cols>
    <col min="1" max="1" width="8.7109375" style="23" bestFit="1" customWidth="1"/>
    <col min="2" max="2" width="8.7109375" style="23"/>
    <col min="3" max="3" width="14.42578125" style="23" bestFit="1" customWidth="1"/>
    <col min="4" max="4" width="16" style="23" bestFit="1" customWidth="1"/>
    <col min="5" max="5" width="8.7109375" style="23" bestFit="1" customWidth="1"/>
    <col min="6" max="6" width="14.42578125" style="23" bestFit="1" customWidth="1"/>
    <col min="7" max="7" width="8.85546875" style="23" bestFit="1" customWidth="1"/>
    <col min="8" max="8" width="10.85546875" style="23" bestFit="1" customWidth="1"/>
    <col min="9" max="9" width="9.85546875" style="23" bestFit="1" customWidth="1"/>
    <col min="10" max="10" width="11.7109375" style="23" bestFit="1" customWidth="1"/>
    <col min="11" max="11" width="8.7109375" style="23"/>
    <col min="12" max="20" width="15.140625" style="23" customWidth="1"/>
    <col min="21" max="16384" width="8.7109375" style="23"/>
  </cols>
  <sheetData>
    <row r="1" spans="1:20" ht="25.5" customHeight="1" x14ac:dyDescent="0.2">
      <c r="A1" s="50" t="s">
        <v>17</v>
      </c>
      <c r="B1" s="51" t="s">
        <v>34</v>
      </c>
      <c r="C1" s="51" t="s">
        <v>25</v>
      </c>
      <c r="D1" s="51" t="s">
        <v>18</v>
      </c>
      <c r="E1" s="51" t="s">
        <v>19</v>
      </c>
      <c r="F1" s="51" t="s">
        <v>20</v>
      </c>
      <c r="G1" s="51" t="s">
        <v>21</v>
      </c>
      <c r="H1" s="51" t="s">
        <v>22</v>
      </c>
      <c r="I1" s="51" t="s">
        <v>23</v>
      </c>
      <c r="J1" s="51" t="s">
        <v>24</v>
      </c>
    </row>
    <row r="2" spans="1:20" x14ac:dyDescent="0.2">
      <c r="A2" s="38">
        <v>2014</v>
      </c>
      <c r="B2" s="38" t="s">
        <v>35</v>
      </c>
      <c r="C2" s="39">
        <v>248252</v>
      </c>
      <c r="D2" s="40">
        <v>250</v>
      </c>
      <c r="E2" s="39">
        <v>226002</v>
      </c>
      <c r="F2" s="39">
        <v>22000</v>
      </c>
      <c r="G2" s="40">
        <v>0</v>
      </c>
      <c r="H2" s="40">
        <v>0</v>
      </c>
      <c r="I2" s="40">
        <v>0</v>
      </c>
      <c r="J2" s="41">
        <v>0</v>
      </c>
    </row>
    <row r="3" spans="1:20" x14ac:dyDescent="0.2">
      <c r="A3" s="38">
        <v>2014</v>
      </c>
      <c r="B3" s="38" t="s">
        <v>36</v>
      </c>
      <c r="C3" s="39">
        <v>152901</v>
      </c>
      <c r="D3" s="39">
        <v>1500</v>
      </c>
      <c r="E3" s="39">
        <v>151300</v>
      </c>
      <c r="F3" s="40">
        <v>101</v>
      </c>
      <c r="G3" s="40">
        <v>0</v>
      </c>
      <c r="H3" s="40">
        <v>0</v>
      </c>
      <c r="I3" s="40">
        <v>0</v>
      </c>
      <c r="J3" s="41">
        <v>0</v>
      </c>
    </row>
    <row r="4" spans="1:20" x14ac:dyDescent="0.2">
      <c r="A4" s="38">
        <v>2014</v>
      </c>
      <c r="B4" s="38" t="s">
        <v>37</v>
      </c>
      <c r="C4" s="39">
        <v>141734</v>
      </c>
      <c r="D4" s="39">
        <v>14154</v>
      </c>
      <c r="E4" s="39">
        <v>127202</v>
      </c>
      <c r="F4" s="40">
        <v>0</v>
      </c>
      <c r="G4" s="40">
        <v>0</v>
      </c>
      <c r="H4" s="40">
        <v>378</v>
      </c>
      <c r="I4" s="40">
        <v>0</v>
      </c>
      <c r="J4" s="41">
        <v>0</v>
      </c>
      <c r="L4" s="24" t="s">
        <v>38</v>
      </c>
      <c r="M4" s="25"/>
      <c r="N4" s="25"/>
      <c r="O4" s="25"/>
      <c r="P4" s="25"/>
      <c r="Q4" s="25"/>
      <c r="R4" s="25"/>
      <c r="S4" s="25"/>
      <c r="T4" s="26"/>
    </row>
    <row r="5" spans="1:20" ht="12" customHeight="1" x14ac:dyDescent="0.2">
      <c r="A5" s="38">
        <v>2014</v>
      </c>
      <c r="B5" s="38" t="s">
        <v>39</v>
      </c>
      <c r="C5" s="39">
        <v>163589</v>
      </c>
      <c r="D5" s="39">
        <v>13772</v>
      </c>
      <c r="E5" s="39">
        <v>76217</v>
      </c>
      <c r="F5" s="39">
        <v>42800</v>
      </c>
      <c r="G5" s="39">
        <v>30800</v>
      </c>
      <c r="H5" s="40">
        <v>0</v>
      </c>
      <c r="I5" s="40">
        <v>0</v>
      </c>
      <c r="J5" s="41">
        <v>0</v>
      </c>
      <c r="L5" s="5" t="s">
        <v>17</v>
      </c>
      <c r="M5" s="5" t="s">
        <v>18</v>
      </c>
      <c r="N5" s="5" t="s">
        <v>40</v>
      </c>
      <c r="O5" s="6" t="s">
        <v>41</v>
      </c>
      <c r="P5" s="6" t="s">
        <v>42</v>
      </c>
      <c r="Q5" s="6" t="s">
        <v>43</v>
      </c>
      <c r="R5" s="6" t="s">
        <v>23</v>
      </c>
      <c r="S5" s="6" t="s">
        <v>44</v>
      </c>
      <c r="T5" s="7" t="s">
        <v>25</v>
      </c>
    </row>
    <row r="6" spans="1:20" ht="12.4" customHeight="1" x14ac:dyDescent="0.2">
      <c r="A6" s="38">
        <v>2014</v>
      </c>
      <c r="B6" s="38" t="s">
        <v>45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1">
        <v>0</v>
      </c>
      <c r="L6" s="27">
        <v>2014</v>
      </c>
      <c r="M6" s="28">
        <f t="shared" ref="M6:S6" si="0">SUMIFS(D$2:D$215,$A$2:$A$215,2014)</f>
        <v>1483275</v>
      </c>
      <c r="N6" s="28">
        <f t="shared" si="0"/>
        <v>4483742</v>
      </c>
      <c r="O6" s="28">
        <f t="shared" si="0"/>
        <v>1773215</v>
      </c>
      <c r="P6" s="28">
        <f t="shared" si="0"/>
        <v>616601</v>
      </c>
      <c r="Q6" s="28">
        <f t="shared" si="0"/>
        <v>9587328</v>
      </c>
      <c r="R6" s="28">
        <f t="shared" si="0"/>
        <v>7</v>
      </c>
      <c r="S6" s="28">
        <f t="shared" si="0"/>
        <v>2090000</v>
      </c>
      <c r="T6" s="29">
        <f>SUMIFS(C$2:C$215,$A$2:$A$215,2014)</f>
        <v>20034168</v>
      </c>
    </row>
    <row r="7" spans="1:20" ht="12.4" customHeight="1" x14ac:dyDescent="0.2">
      <c r="A7" s="38">
        <v>2014</v>
      </c>
      <c r="B7" s="38" t="s">
        <v>46</v>
      </c>
      <c r="C7" s="39">
        <v>24277</v>
      </c>
      <c r="D7" s="40">
        <v>195</v>
      </c>
      <c r="E7" s="39">
        <v>1082</v>
      </c>
      <c r="F7" s="39">
        <v>23000</v>
      </c>
      <c r="G7" s="40">
        <v>0</v>
      </c>
      <c r="H7" s="40">
        <v>0</v>
      </c>
      <c r="I7" s="40">
        <v>0</v>
      </c>
      <c r="J7" s="41">
        <v>0</v>
      </c>
      <c r="L7" s="27">
        <v>2015</v>
      </c>
      <c r="M7" s="28">
        <f t="shared" ref="M7:S7" si="1">SUMIFS(D$2:D$215,$A$2:$A$215,2015)</f>
        <v>1069216</v>
      </c>
      <c r="N7" s="28">
        <f t="shared" si="1"/>
        <v>6787118</v>
      </c>
      <c r="O7" s="28">
        <f t="shared" si="1"/>
        <v>5964097</v>
      </c>
      <c r="P7" s="28">
        <f t="shared" si="1"/>
        <v>1661252</v>
      </c>
      <c r="Q7" s="28">
        <f t="shared" si="1"/>
        <v>73085</v>
      </c>
      <c r="R7" s="28">
        <f t="shared" si="1"/>
        <v>12575500</v>
      </c>
      <c r="S7" s="28">
        <f t="shared" si="1"/>
        <v>3033706398</v>
      </c>
      <c r="T7" s="29">
        <f>SUMIFS(C$2:C$215,$A$2:$A$215,2015)</f>
        <v>3061836666</v>
      </c>
    </row>
    <row r="8" spans="1:20" ht="12.4" customHeight="1" x14ac:dyDescent="0.2">
      <c r="A8" s="38">
        <v>2014</v>
      </c>
      <c r="B8" s="38" t="s">
        <v>47</v>
      </c>
      <c r="C8" s="39">
        <v>20075</v>
      </c>
      <c r="D8" s="40">
        <v>0</v>
      </c>
      <c r="E8" s="39">
        <v>20075</v>
      </c>
      <c r="F8" s="40">
        <v>0</v>
      </c>
      <c r="G8" s="40">
        <v>0</v>
      </c>
      <c r="H8" s="40">
        <v>0</v>
      </c>
      <c r="I8" s="40">
        <v>0</v>
      </c>
      <c r="J8" s="41">
        <v>0</v>
      </c>
      <c r="L8" s="27">
        <v>2016</v>
      </c>
      <c r="M8" s="28">
        <f t="shared" ref="M8:S8" si="2">SUMIFS(D$2:D$215,$A$2:$A$215,2016)</f>
        <v>2347372</v>
      </c>
      <c r="N8" s="28">
        <f t="shared" si="2"/>
        <v>3920937</v>
      </c>
      <c r="O8" s="28">
        <f t="shared" si="2"/>
        <v>2322070</v>
      </c>
      <c r="P8" s="28">
        <f t="shared" si="2"/>
        <v>144692</v>
      </c>
      <c r="Q8" s="28">
        <f t="shared" si="2"/>
        <v>1051114</v>
      </c>
      <c r="R8" s="28">
        <f t="shared" si="2"/>
        <v>106585475</v>
      </c>
      <c r="S8" s="28">
        <f t="shared" si="2"/>
        <v>31895233</v>
      </c>
      <c r="T8" s="29">
        <f>SUMIFS(C$2:C$215,$A$2:$A$215,2016)</f>
        <v>148266893</v>
      </c>
    </row>
    <row r="9" spans="1:20" ht="12.4" customHeight="1" x14ac:dyDescent="0.2">
      <c r="A9" s="38">
        <v>2014</v>
      </c>
      <c r="B9" s="38" t="s">
        <v>48</v>
      </c>
      <c r="C9" s="39">
        <v>9605</v>
      </c>
      <c r="D9" s="40">
        <v>5</v>
      </c>
      <c r="E9" s="40">
        <v>600</v>
      </c>
      <c r="F9" s="39">
        <v>9000</v>
      </c>
      <c r="G9" s="40">
        <v>0</v>
      </c>
      <c r="H9" s="40">
        <v>0</v>
      </c>
      <c r="I9" s="40">
        <v>0</v>
      </c>
      <c r="J9" s="41">
        <v>0</v>
      </c>
      <c r="L9" s="30">
        <v>2017</v>
      </c>
      <c r="M9" s="31">
        <f t="shared" ref="M9:S9" si="3">SUMIFS(D$2:D$215,$A$2:$A$215,2017)</f>
        <v>2695787</v>
      </c>
      <c r="N9" s="31">
        <f t="shared" si="3"/>
        <v>6344097</v>
      </c>
      <c r="O9" s="31">
        <f t="shared" si="3"/>
        <v>2024442332</v>
      </c>
      <c r="P9" s="31">
        <f t="shared" si="3"/>
        <v>3229200</v>
      </c>
      <c r="Q9" s="31">
        <f t="shared" si="3"/>
        <v>2003391405</v>
      </c>
      <c r="R9" s="31">
        <f t="shared" si="3"/>
        <v>47950973</v>
      </c>
      <c r="S9" s="31">
        <f t="shared" si="3"/>
        <v>8047072108</v>
      </c>
      <c r="T9" s="32">
        <f>SUMIFS(C$2:C$215,$A$2:$A$215,2017)</f>
        <v>12135125902</v>
      </c>
    </row>
    <row r="10" spans="1:20" ht="12.4" customHeight="1" x14ac:dyDescent="0.2">
      <c r="A10" s="38">
        <v>2014</v>
      </c>
      <c r="B10" s="38" t="s">
        <v>49</v>
      </c>
      <c r="C10" s="39">
        <v>10586</v>
      </c>
      <c r="D10" s="40">
        <v>50</v>
      </c>
      <c r="E10" s="39">
        <v>1400</v>
      </c>
      <c r="F10" s="39">
        <v>9136</v>
      </c>
      <c r="G10" s="40">
        <v>0</v>
      </c>
      <c r="H10" s="40">
        <v>0</v>
      </c>
      <c r="I10" s="40">
        <v>0</v>
      </c>
      <c r="J10" s="41">
        <v>0</v>
      </c>
      <c r="L10" s="33" t="s">
        <v>26</v>
      </c>
      <c r="M10" s="34">
        <f t="shared" ref="M10:T10" si="4">AVERAGE(M6:M9)</f>
        <v>1898912.5</v>
      </c>
      <c r="N10" s="34">
        <f t="shared" si="4"/>
        <v>5383973.5</v>
      </c>
      <c r="O10" s="34">
        <f t="shared" si="4"/>
        <v>508625428.5</v>
      </c>
      <c r="P10" s="34">
        <f t="shared" si="4"/>
        <v>1412936.25</v>
      </c>
      <c r="Q10" s="34">
        <f t="shared" si="4"/>
        <v>503525733</v>
      </c>
      <c r="R10" s="34">
        <f t="shared" si="4"/>
        <v>41777988.75</v>
      </c>
      <c r="S10" s="34">
        <f t="shared" si="4"/>
        <v>2778690934.75</v>
      </c>
      <c r="T10" s="35">
        <f t="shared" si="4"/>
        <v>3841315907.25</v>
      </c>
    </row>
    <row r="11" spans="1:20" ht="12.4" customHeight="1" x14ac:dyDescent="0.2">
      <c r="A11" s="38">
        <v>2014</v>
      </c>
      <c r="B11" s="38" t="s">
        <v>50</v>
      </c>
      <c r="C11" s="39">
        <v>153250</v>
      </c>
      <c r="D11" s="39">
        <v>3250</v>
      </c>
      <c r="E11" s="40">
        <v>0</v>
      </c>
      <c r="F11" s="40">
        <v>0</v>
      </c>
      <c r="G11" s="40">
        <v>0</v>
      </c>
      <c r="H11" s="39">
        <v>150000</v>
      </c>
      <c r="I11" s="40">
        <v>0</v>
      </c>
      <c r="J11" s="41">
        <v>0</v>
      </c>
    </row>
    <row r="12" spans="1:20" x14ac:dyDescent="0.2">
      <c r="A12" s="38">
        <v>2014</v>
      </c>
      <c r="B12" s="38" t="s">
        <v>51</v>
      </c>
      <c r="C12" s="39">
        <v>218451</v>
      </c>
      <c r="D12" s="39">
        <v>159150</v>
      </c>
      <c r="E12" s="39">
        <v>53901</v>
      </c>
      <c r="F12" s="39">
        <v>5400</v>
      </c>
      <c r="G12" s="40">
        <v>0</v>
      </c>
      <c r="H12" s="40">
        <v>0</v>
      </c>
      <c r="I12" s="40">
        <v>0</v>
      </c>
      <c r="J12" s="41">
        <v>0</v>
      </c>
      <c r="L12" s="24" t="s">
        <v>52</v>
      </c>
      <c r="M12" s="25"/>
      <c r="N12" s="25"/>
      <c r="O12" s="25"/>
      <c r="P12" s="25"/>
      <c r="Q12" s="25"/>
      <c r="R12" s="25"/>
      <c r="S12" s="25"/>
      <c r="T12" s="26"/>
    </row>
    <row r="13" spans="1:20" x14ac:dyDescent="0.2">
      <c r="A13" s="38">
        <v>2014</v>
      </c>
      <c r="B13" s="38" t="s">
        <v>53</v>
      </c>
      <c r="C13" s="39">
        <v>1017700</v>
      </c>
      <c r="D13" s="40">
        <v>140</v>
      </c>
      <c r="E13" s="39">
        <v>5560</v>
      </c>
      <c r="F13" s="39">
        <v>1012000</v>
      </c>
      <c r="G13" s="40">
        <v>0</v>
      </c>
      <c r="H13" s="40">
        <v>0</v>
      </c>
      <c r="I13" s="40">
        <v>0</v>
      </c>
      <c r="J13" s="41">
        <v>0</v>
      </c>
      <c r="L13" s="5" t="s">
        <v>17</v>
      </c>
      <c r="M13" s="5" t="s">
        <v>18</v>
      </c>
      <c r="N13" s="5" t="s">
        <v>40</v>
      </c>
      <c r="O13" s="6" t="s">
        <v>41</v>
      </c>
      <c r="P13" s="6" t="s">
        <v>42</v>
      </c>
      <c r="Q13" s="6" t="s">
        <v>43</v>
      </c>
      <c r="R13" s="6" t="s">
        <v>23</v>
      </c>
      <c r="S13" s="6" t="s">
        <v>44</v>
      </c>
      <c r="T13" s="8" t="s">
        <v>25</v>
      </c>
    </row>
    <row r="14" spans="1:20" x14ac:dyDescent="0.2">
      <c r="A14" s="38">
        <v>2014</v>
      </c>
      <c r="B14" s="38" t="s">
        <v>54</v>
      </c>
      <c r="C14" s="40">
        <v>100</v>
      </c>
      <c r="D14" s="40">
        <v>0</v>
      </c>
      <c r="E14" s="40">
        <v>100</v>
      </c>
      <c r="F14" s="40">
        <v>0</v>
      </c>
      <c r="G14" s="40">
        <v>0</v>
      </c>
      <c r="H14" s="40">
        <v>0</v>
      </c>
      <c r="I14" s="40">
        <v>0</v>
      </c>
      <c r="J14" s="41">
        <v>0</v>
      </c>
      <c r="L14" s="27">
        <v>2014</v>
      </c>
      <c r="M14" s="28">
        <f>SUMIFS('CalFire Fin. Con. Count'!D$2:D$215,'CalFire Fin. Con. Count'!$A$2:$A$215,2014)</f>
        <v>1784</v>
      </c>
      <c r="N14" s="28">
        <f>SUMIFS('CalFire Fin. Con. Count'!E$2:E$215,'CalFire Fin. Con. Count'!$A$2:$A$215,2014)</f>
        <v>1001</v>
      </c>
      <c r="O14" s="28">
        <f>SUMIFS('CalFire Fin. Con. Count'!F$2:F$215,'CalFire Fin. Con. Count'!$A$2:$A$215,2014)</f>
        <v>96</v>
      </c>
      <c r="P14" s="28">
        <f>SUMIFS('CalFire Fin. Con. Count'!G$2:G$215,'CalFire Fin. Con. Count'!$A$2:$A$215,2014)</f>
        <v>22</v>
      </c>
      <c r="Q14" s="28">
        <f>SUMIFS('CalFire Fin. Con. Count'!H$2:H$215,'CalFire Fin. Con. Count'!$A$2:$A$215,2014)</f>
        <v>10</v>
      </c>
      <c r="R14" s="28">
        <f>SUMIFS('CalFire Fin. Con. Count'!I$2:I$215,'CalFire Fin. Con. Count'!$A$2:$A$215,2014)</f>
        <v>2</v>
      </c>
      <c r="S14" s="28">
        <f>SUMIFS('CalFire Fin. Con. Count'!J$2:J$215,'CalFire Fin. Con. Count'!$A$2:$A$215,2014)</f>
        <v>5</v>
      </c>
      <c r="T14" s="36">
        <f>SUMIFS('CalFire Fin. Con. Count'!C$2:C$215,'CalFire Fin. Con. Count'!$A$2:$A$215,2014)</f>
        <v>2920</v>
      </c>
    </row>
    <row r="15" spans="1:20" x14ac:dyDescent="0.2">
      <c r="A15" s="38">
        <v>2014</v>
      </c>
      <c r="B15" s="38" t="s">
        <v>55</v>
      </c>
      <c r="C15" s="39">
        <v>247101</v>
      </c>
      <c r="D15" s="39">
        <v>16000</v>
      </c>
      <c r="E15" s="39">
        <v>21100</v>
      </c>
      <c r="F15" s="39">
        <v>10000</v>
      </c>
      <c r="G15" s="40">
        <v>1</v>
      </c>
      <c r="H15" s="39">
        <v>200000</v>
      </c>
      <c r="I15" s="40">
        <v>0</v>
      </c>
      <c r="J15" s="41">
        <v>0</v>
      </c>
      <c r="L15" s="27">
        <v>2015</v>
      </c>
      <c r="M15" s="28">
        <f>SUMIFS('CalFire Fin. Con. Count'!D$2:D$215,'CalFire Fin. Con. Count'!$A$2:$A$215,2015)</f>
        <v>1983</v>
      </c>
      <c r="N15" s="28">
        <f>SUMIFS('CalFire Fin. Con. Count'!E$2:E$215,'CalFire Fin. Con. Count'!$A$2:$A$215,2015)</f>
        <v>985</v>
      </c>
      <c r="O15" s="28">
        <f>SUMIFS('CalFire Fin. Con. Count'!F$2:F$215,'CalFire Fin. Con. Count'!$A$2:$A$215,2015)</f>
        <v>123</v>
      </c>
      <c r="P15" s="28">
        <f>SUMIFS('CalFire Fin. Con. Count'!G$2:G$215,'CalFire Fin. Con. Count'!$A$2:$A$215,2015)</f>
        <v>24</v>
      </c>
      <c r="Q15" s="28">
        <f>SUMIFS('CalFire Fin. Con. Count'!H$2:H$215,'CalFire Fin. Con. Count'!$A$2:$A$215,2015)</f>
        <v>9</v>
      </c>
      <c r="R15" s="28">
        <f>SUMIFS('CalFire Fin. Con. Count'!I$2:I$215,'CalFire Fin. Con. Count'!$A$2:$A$215,2015)</f>
        <v>10</v>
      </c>
      <c r="S15" s="28">
        <f>SUMIFS('CalFire Fin. Con. Count'!J$2:J$215,'CalFire Fin. Con. Count'!$A$2:$A$215,2015)</f>
        <v>6</v>
      </c>
      <c r="T15" s="29">
        <f>SUMIFS('CalFire Fin. Con. Count'!C$2:C$215,'CalFire Fin. Con. Count'!$A$2:$A$215,2015)</f>
        <v>3231</v>
      </c>
    </row>
    <row r="16" spans="1:20" x14ac:dyDescent="0.2">
      <c r="A16" s="38">
        <v>2014</v>
      </c>
      <c r="B16" s="38" t="s">
        <v>56</v>
      </c>
      <c r="C16" s="39">
        <v>100000</v>
      </c>
      <c r="D16" s="39">
        <v>100000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1">
        <v>0</v>
      </c>
      <c r="L16" s="27">
        <v>2016</v>
      </c>
      <c r="M16" s="28">
        <f>SUMIFS('CalFire Fin. Con. Count'!D$2:D$215,'CalFire Fin. Con. Count'!$A$2:$A$215,2016)</f>
        <v>1746</v>
      </c>
      <c r="N16" s="28">
        <f>SUMIFS('CalFire Fin. Con. Count'!E$2:E$215,'CalFire Fin. Con. Count'!$A$2:$A$215,2016)</f>
        <v>875</v>
      </c>
      <c r="O16" s="28">
        <f>SUMIFS('CalFire Fin. Con. Count'!F$2:F$215,'CalFire Fin. Con. Count'!$A$2:$A$215,2016)</f>
        <v>143</v>
      </c>
      <c r="P16" s="28">
        <f>SUMIFS('CalFire Fin. Con. Count'!G$2:G$215,'CalFire Fin. Con. Count'!$A$2:$A$215,2016)</f>
        <v>25</v>
      </c>
      <c r="Q16" s="28">
        <f>SUMIFS('CalFire Fin. Con. Count'!H$2:H$215,'CalFire Fin. Con. Count'!$A$2:$A$215,2016)</f>
        <v>11</v>
      </c>
      <c r="R16" s="28">
        <f>SUMIFS('CalFire Fin. Con. Count'!I$2:I$215,'CalFire Fin. Con. Count'!$A$2:$A$215,2016)</f>
        <v>10</v>
      </c>
      <c r="S16" s="28">
        <f>SUMIFS('CalFire Fin. Con. Count'!J$2:J$215,'CalFire Fin. Con. Count'!$A$2:$A$215,2016)</f>
        <v>6</v>
      </c>
      <c r="T16" s="29">
        <f>SUMIFS('CalFire Fin. Con. Count'!C$2:C$215,'CalFire Fin. Con. Count'!$A$2:$A$215,2016)</f>
        <v>2816</v>
      </c>
    </row>
    <row r="17" spans="1:20" x14ac:dyDescent="0.2">
      <c r="A17" s="38">
        <v>2014</v>
      </c>
      <c r="B17" s="38" t="s">
        <v>57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1">
        <v>0</v>
      </c>
      <c r="L17" s="30">
        <v>2017</v>
      </c>
      <c r="M17" s="31">
        <f>SUMIFS('CalFire Fin. Con. Count'!D$2:D$215,'CalFire Fin. Con. Count'!$A$2:$A$215,2017)</f>
        <v>2014</v>
      </c>
      <c r="N17" s="31">
        <f>SUMIFS('CalFire Fin. Con. Count'!E$2:E$215,'CalFire Fin. Con. Count'!$A$2:$A$215,2017)</f>
        <v>1134</v>
      </c>
      <c r="O17" s="31">
        <f>SUMIFS('CalFire Fin. Con. Count'!F$2:F$215,'CalFire Fin. Con. Count'!$A$2:$A$215,2017)</f>
        <v>225</v>
      </c>
      <c r="P17" s="31">
        <f>SUMIFS('CalFire Fin. Con. Count'!G$2:G$215,'CalFire Fin. Con. Count'!$A$2:$A$215,2017)</f>
        <v>47</v>
      </c>
      <c r="Q17" s="31">
        <f>SUMIFS('CalFire Fin. Con. Count'!H$2:H$215,'CalFire Fin. Con. Count'!$A$2:$A$215,2017)</f>
        <v>18</v>
      </c>
      <c r="R17" s="31">
        <f>SUMIFS('CalFire Fin. Con. Count'!I$2:I$215,'CalFire Fin. Con. Count'!$A$2:$A$215,2017)</f>
        <v>18</v>
      </c>
      <c r="S17" s="31">
        <f>SUMIFS('CalFire Fin. Con. Count'!J$2:J$215,'CalFire Fin. Con. Count'!$A$2:$A$215,2017)</f>
        <v>14</v>
      </c>
      <c r="T17" s="32">
        <f>SUMIFS('CalFire Fin. Con. Count'!C$2:C$215,'CalFire Fin. Con. Count'!$A$2:$A$215,2017)</f>
        <v>3470</v>
      </c>
    </row>
    <row r="18" spans="1:20" x14ac:dyDescent="0.2">
      <c r="A18" s="38">
        <v>2014</v>
      </c>
      <c r="B18" s="38" t="s">
        <v>58</v>
      </c>
      <c r="C18" s="39">
        <v>69255</v>
      </c>
      <c r="D18" s="39">
        <v>69005</v>
      </c>
      <c r="E18" s="40">
        <v>250</v>
      </c>
      <c r="F18" s="40">
        <v>0</v>
      </c>
      <c r="G18" s="40">
        <v>0</v>
      </c>
      <c r="H18" s="40">
        <v>0</v>
      </c>
      <c r="I18" s="40">
        <v>0</v>
      </c>
      <c r="J18" s="41">
        <v>0</v>
      </c>
      <c r="L18" s="33" t="s">
        <v>26</v>
      </c>
      <c r="M18" s="34">
        <f t="shared" ref="M18:T18" si="5">AVERAGE(M14:M17)</f>
        <v>1881.75</v>
      </c>
      <c r="N18" s="34">
        <f t="shared" si="5"/>
        <v>998.75</v>
      </c>
      <c r="O18" s="34">
        <f t="shared" si="5"/>
        <v>146.75</v>
      </c>
      <c r="P18" s="34">
        <f t="shared" si="5"/>
        <v>29.5</v>
      </c>
      <c r="Q18" s="34">
        <f t="shared" si="5"/>
        <v>12</v>
      </c>
      <c r="R18" s="34">
        <f t="shared" si="5"/>
        <v>10</v>
      </c>
      <c r="S18" s="34">
        <f t="shared" si="5"/>
        <v>7.75</v>
      </c>
      <c r="T18" s="35">
        <f t="shared" si="5"/>
        <v>3109.25</v>
      </c>
    </row>
    <row r="19" spans="1:20" x14ac:dyDescent="0.2">
      <c r="A19" s="38">
        <v>2014</v>
      </c>
      <c r="B19" s="38" t="s">
        <v>59</v>
      </c>
      <c r="C19" s="39">
        <v>756523</v>
      </c>
      <c r="D19" s="39">
        <v>2249</v>
      </c>
      <c r="E19" s="39">
        <v>204250</v>
      </c>
      <c r="F19" s="40">
        <v>24</v>
      </c>
      <c r="G19" s="40">
        <v>0</v>
      </c>
      <c r="H19" s="40">
        <v>0</v>
      </c>
      <c r="I19" s="40">
        <v>0</v>
      </c>
      <c r="J19" s="42">
        <v>550000</v>
      </c>
    </row>
    <row r="20" spans="1:20" x14ac:dyDescent="0.2">
      <c r="A20" s="38">
        <v>2014</v>
      </c>
      <c r="B20" s="38" t="s">
        <v>60</v>
      </c>
      <c r="C20" s="39">
        <v>5807684</v>
      </c>
      <c r="D20" s="40">
        <v>452</v>
      </c>
      <c r="E20" s="39">
        <v>5400</v>
      </c>
      <c r="F20" s="40">
        <v>500</v>
      </c>
      <c r="G20" s="40">
        <v>0</v>
      </c>
      <c r="H20" s="39">
        <v>5801332</v>
      </c>
      <c r="I20" s="40">
        <v>0</v>
      </c>
      <c r="J20" s="41">
        <v>0</v>
      </c>
      <c r="L20" s="24" t="s">
        <v>16</v>
      </c>
      <c r="M20" s="25"/>
      <c r="N20" s="25"/>
      <c r="O20" s="25"/>
      <c r="P20" s="25"/>
      <c r="Q20" s="25"/>
      <c r="R20" s="25"/>
      <c r="S20" s="25"/>
      <c r="T20" s="26"/>
    </row>
    <row r="21" spans="1:20" ht="12.4" customHeight="1" x14ac:dyDescent="0.2">
      <c r="A21" s="38">
        <v>2014</v>
      </c>
      <c r="B21" s="38" t="s">
        <v>61</v>
      </c>
      <c r="C21" s="39">
        <v>30000</v>
      </c>
      <c r="D21" s="40">
        <v>0</v>
      </c>
      <c r="E21" s="39">
        <v>10000</v>
      </c>
      <c r="F21" s="40">
        <v>0</v>
      </c>
      <c r="G21" s="39">
        <v>20000</v>
      </c>
      <c r="H21" s="40">
        <v>0</v>
      </c>
      <c r="I21" s="40">
        <v>0</v>
      </c>
      <c r="J21" s="41">
        <v>0</v>
      </c>
      <c r="L21" s="5" t="s">
        <v>17</v>
      </c>
      <c r="M21" s="5" t="s">
        <v>18</v>
      </c>
      <c r="N21" s="5" t="s">
        <v>40</v>
      </c>
      <c r="O21" s="6" t="s">
        <v>41</v>
      </c>
      <c r="P21" s="6" t="s">
        <v>42</v>
      </c>
      <c r="Q21" s="6" t="s">
        <v>43</v>
      </c>
      <c r="R21" s="6" t="s">
        <v>23</v>
      </c>
      <c r="S21" s="6" t="s">
        <v>44</v>
      </c>
      <c r="T21" s="8" t="s">
        <v>25</v>
      </c>
    </row>
    <row r="22" spans="1:20" x14ac:dyDescent="0.2">
      <c r="A22" s="38">
        <v>2014</v>
      </c>
      <c r="B22" s="38" t="s">
        <v>62</v>
      </c>
      <c r="C22" s="39">
        <v>2181483</v>
      </c>
      <c r="D22" s="39">
        <v>461142</v>
      </c>
      <c r="E22" s="39">
        <v>294723</v>
      </c>
      <c r="F22" s="40">
        <v>0</v>
      </c>
      <c r="G22" s="40">
        <v>0</v>
      </c>
      <c r="H22" s="39">
        <v>1425618</v>
      </c>
      <c r="I22" s="40">
        <v>0</v>
      </c>
      <c r="J22" s="41">
        <v>0</v>
      </c>
      <c r="L22" s="27">
        <v>2014</v>
      </c>
      <c r="M22" s="28">
        <f t="shared" ref="M22:T24" si="6">M6/M14</f>
        <v>831.43217488789242</v>
      </c>
      <c r="N22" s="28">
        <f t="shared" si="6"/>
        <v>4479.2627372627376</v>
      </c>
      <c r="O22" s="28">
        <f t="shared" si="6"/>
        <v>18470.989583333332</v>
      </c>
      <c r="P22" s="28">
        <f t="shared" si="6"/>
        <v>28027.31818181818</v>
      </c>
      <c r="Q22" s="28">
        <f t="shared" si="6"/>
        <v>958732.80000000005</v>
      </c>
      <c r="R22" s="28">
        <f t="shared" si="6"/>
        <v>3.5</v>
      </c>
      <c r="S22" s="28">
        <f t="shared" si="6"/>
        <v>418000</v>
      </c>
      <c r="T22" s="36">
        <f t="shared" si="6"/>
        <v>6861.0164383561641</v>
      </c>
    </row>
    <row r="23" spans="1:20" x14ac:dyDescent="0.2">
      <c r="A23" s="38">
        <v>2014</v>
      </c>
      <c r="B23" s="38" t="s">
        <v>63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1">
        <v>0</v>
      </c>
      <c r="L23" s="27">
        <v>2015</v>
      </c>
      <c r="M23" s="28">
        <f t="shared" si="6"/>
        <v>539.19112455874938</v>
      </c>
      <c r="N23" s="28">
        <f t="shared" si="6"/>
        <v>6890.4751269035532</v>
      </c>
      <c r="O23" s="28">
        <f t="shared" si="6"/>
        <v>48488.593495934962</v>
      </c>
      <c r="P23" s="28">
        <f t="shared" si="6"/>
        <v>69218.833333333328</v>
      </c>
      <c r="Q23" s="28">
        <f t="shared" si="6"/>
        <v>8120.5555555555557</v>
      </c>
      <c r="R23" s="28">
        <f t="shared" si="6"/>
        <v>1257550</v>
      </c>
      <c r="S23" s="28">
        <f t="shared" si="6"/>
        <v>505617733</v>
      </c>
      <c r="T23" s="29">
        <f t="shared" si="6"/>
        <v>947643.66016713087</v>
      </c>
    </row>
    <row r="24" spans="1:20" x14ac:dyDescent="0.2">
      <c r="A24" s="38">
        <v>2014</v>
      </c>
      <c r="B24" s="38" t="s">
        <v>64</v>
      </c>
      <c r="C24" s="40">
        <v>11</v>
      </c>
      <c r="D24" s="40">
        <v>11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1">
        <v>0</v>
      </c>
      <c r="L24" s="27">
        <v>2016</v>
      </c>
      <c r="M24" s="28">
        <f t="shared" si="6"/>
        <v>1344.4284077892326</v>
      </c>
      <c r="N24" s="28">
        <f t="shared" si="6"/>
        <v>4481.0708571428568</v>
      </c>
      <c r="O24" s="28">
        <f t="shared" si="6"/>
        <v>16238.251748251749</v>
      </c>
      <c r="P24" s="28">
        <f t="shared" si="6"/>
        <v>5787.68</v>
      </c>
      <c r="Q24" s="28">
        <f t="shared" si="6"/>
        <v>95555.818181818177</v>
      </c>
      <c r="R24" s="28">
        <f t="shared" si="6"/>
        <v>10658547.5</v>
      </c>
      <c r="S24" s="28">
        <f t="shared" si="6"/>
        <v>5315872.166666667</v>
      </c>
      <c r="T24" s="29">
        <f t="shared" si="6"/>
        <v>52651.595525568184</v>
      </c>
    </row>
    <row r="25" spans="1:20" x14ac:dyDescent="0.2">
      <c r="A25" s="38">
        <v>2014</v>
      </c>
      <c r="B25" s="38" t="s">
        <v>65</v>
      </c>
      <c r="C25" s="39">
        <v>2180</v>
      </c>
      <c r="D25" s="39">
        <v>2180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1">
        <v>0</v>
      </c>
      <c r="L25" s="30">
        <v>2017</v>
      </c>
      <c r="M25" s="31">
        <f>M9/M17</f>
        <v>1338.5238331678252</v>
      </c>
      <c r="N25" s="31">
        <f>N9/N17</f>
        <v>5594.4417989417989</v>
      </c>
      <c r="O25" s="31"/>
      <c r="P25" s="31">
        <f>P9/P17</f>
        <v>68706.382978723399</v>
      </c>
      <c r="Q25" s="31">
        <f>Q9/Q17</f>
        <v>111299522.5</v>
      </c>
      <c r="R25" s="31">
        <f>R9/R17</f>
        <v>2663942.9444444445</v>
      </c>
      <c r="S25" s="31">
        <f>S9/S17</f>
        <v>574790864.85714281</v>
      </c>
      <c r="T25" s="32">
        <f>T9/T17</f>
        <v>3497154.4386167149</v>
      </c>
    </row>
    <row r="26" spans="1:20" x14ac:dyDescent="0.2">
      <c r="A26" s="38">
        <v>2014</v>
      </c>
      <c r="B26" s="38" t="s">
        <v>66</v>
      </c>
      <c r="C26" s="39">
        <v>126015</v>
      </c>
      <c r="D26" s="39">
        <v>14100</v>
      </c>
      <c r="E26" s="39">
        <v>111908</v>
      </c>
      <c r="F26" s="40">
        <v>0</v>
      </c>
      <c r="G26" s="40">
        <v>0</v>
      </c>
      <c r="H26" s="40">
        <v>0</v>
      </c>
      <c r="I26" s="40">
        <v>7</v>
      </c>
      <c r="J26" s="41">
        <v>0</v>
      </c>
      <c r="L26" s="33" t="s">
        <v>26</v>
      </c>
      <c r="M26" s="34">
        <f t="shared" ref="M26:T26" si="7">AVERAGE(M22:M25)</f>
        <v>1013.3938851009249</v>
      </c>
      <c r="N26" s="34">
        <f t="shared" si="7"/>
        <v>5361.3126300627364</v>
      </c>
      <c r="O26" s="34">
        <f t="shared" si="7"/>
        <v>27732.611609173346</v>
      </c>
      <c r="P26" s="34">
        <f t="shared" si="7"/>
        <v>42935.053623468732</v>
      </c>
      <c r="Q26" s="34">
        <f t="shared" si="7"/>
        <v>28090482.918434344</v>
      </c>
      <c r="R26" s="34">
        <f t="shared" si="7"/>
        <v>3645010.986111111</v>
      </c>
      <c r="S26" s="34">
        <f t="shared" si="7"/>
        <v>271535617.50595236</v>
      </c>
      <c r="T26" s="35">
        <f t="shared" si="7"/>
        <v>1126077.6776869425</v>
      </c>
    </row>
    <row r="27" spans="1:20" x14ac:dyDescent="0.2">
      <c r="A27" s="38">
        <v>2014</v>
      </c>
      <c r="B27" s="38" t="s">
        <v>67</v>
      </c>
      <c r="C27" s="39">
        <v>618610</v>
      </c>
      <c r="D27" s="39">
        <v>102200</v>
      </c>
      <c r="E27" s="39">
        <v>16410</v>
      </c>
      <c r="F27" s="40">
        <v>0</v>
      </c>
      <c r="G27" s="39">
        <v>500000</v>
      </c>
      <c r="H27" s="40">
        <v>0</v>
      </c>
      <c r="I27" s="40">
        <v>0</v>
      </c>
      <c r="J27" s="41">
        <v>0</v>
      </c>
      <c r="L27" s="37" t="s">
        <v>167</v>
      </c>
      <c r="M27" s="52">
        <f t="shared" ref="M27:S27" si="8">AVERAGE(M22:M24)</f>
        <v>905.01723574529149</v>
      </c>
      <c r="N27" s="52">
        <f t="shared" si="8"/>
        <v>5283.6029071030489</v>
      </c>
      <c r="O27" s="52">
        <f t="shared" si="8"/>
        <v>27732.611609173346</v>
      </c>
      <c r="P27" s="52">
        <f t="shared" si="8"/>
        <v>34344.610505050507</v>
      </c>
      <c r="Q27" s="52">
        <f t="shared" si="8"/>
        <v>354136.39124579122</v>
      </c>
      <c r="R27" s="52">
        <f t="shared" si="8"/>
        <v>3972033.6666666665</v>
      </c>
      <c r="S27" s="52">
        <f t="shared" si="8"/>
        <v>170450535.05555555</v>
      </c>
      <c r="T27" s="37"/>
    </row>
    <row r="28" spans="1:20" x14ac:dyDescent="0.2">
      <c r="A28" s="38">
        <v>2014</v>
      </c>
      <c r="B28" s="38" t="s">
        <v>68</v>
      </c>
      <c r="C28" s="39">
        <v>1418810</v>
      </c>
      <c r="D28" s="39">
        <v>16510</v>
      </c>
      <c r="E28" s="39">
        <v>2300</v>
      </c>
      <c r="F28" s="40">
        <v>0</v>
      </c>
      <c r="G28" s="40">
        <v>0</v>
      </c>
      <c r="H28" s="39">
        <v>1400000</v>
      </c>
      <c r="I28" s="40">
        <v>0</v>
      </c>
      <c r="J28" s="41">
        <v>0</v>
      </c>
      <c r="L28" s="37" t="s">
        <v>168</v>
      </c>
      <c r="M28" s="37"/>
      <c r="N28" s="37"/>
      <c r="O28" s="52">
        <f>AVERAGE(M22:P24)</f>
        <v>17066.460564268051</v>
      </c>
      <c r="P28" s="37"/>
      <c r="Q28" s="37"/>
      <c r="R28" s="37"/>
      <c r="S28" s="37"/>
      <c r="T28" s="37"/>
    </row>
    <row r="29" spans="1:20" x14ac:dyDescent="0.2">
      <c r="A29" s="38">
        <v>2014</v>
      </c>
      <c r="B29" s="38" t="s">
        <v>69</v>
      </c>
      <c r="C29" s="40">
        <v>902</v>
      </c>
      <c r="D29" s="40">
        <v>902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1">
        <v>0</v>
      </c>
    </row>
    <row r="30" spans="1:20" x14ac:dyDescent="0.2">
      <c r="A30" s="38">
        <v>2014</v>
      </c>
      <c r="B30" s="38" t="s">
        <v>70</v>
      </c>
      <c r="C30" s="39">
        <v>275802</v>
      </c>
      <c r="D30" s="40">
        <v>0</v>
      </c>
      <c r="E30" s="39">
        <v>271802</v>
      </c>
      <c r="F30" s="39">
        <v>4000</v>
      </c>
      <c r="G30" s="40">
        <v>0</v>
      </c>
      <c r="H30" s="40">
        <v>0</v>
      </c>
      <c r="I30" s="40">
        <v>0</v>
      </c>
      <c r="J30" s="41">
        <v>0</v>
      </c>
    </row>
    <row r="31" spans="1:20" ht="12.4" customHeight="1" x14ac:dyDescent="0.2">
      <c r="A31" s="38">
        <v>2014</v>
      </c>
      <c r="B31" s="38" t="s">
        <v>71</v>
      </c>
      <c r="C31" s="40">
        <v>52</v>
      </c>
      <c r="D31" s="40">
        <v>0</v>
      </c>
      <c r="E31" s="40">
        <v>52</v>
      </c>
      <c r="F31" s="40">
        <v>0</v>
      </c>
      <c r="G31" s="40">
        <v>0</v>
      </c>
      <c r="H31" s="40">
        <v>0</v>
      </c>
      <c r="I31" s="40">
        <v>0</v>
      </c>
      <c r="J31" s="41">
        <v>0</v>
      </c>
    </row>
    <row r="32" spans="1:20" ht="12.4" customHeight="1" x14ac:dyDescent="0.2">
      <c r="A32" s="38">
        <v>2014</v>
      </c>
      <c r="B32" s="38" t="s">
        <v>72</v>
      </c>
      <c r="C32" s="39">
        <v>1700</v>
      </c>
      <c r="D32" s="40">
        <v>500</v>
      </c>
      <c r="E32" s="39">
        <v>1200</v>
      </c>
      <c r="F32" s="40">
        <v>0</v>
      </c>
      <c r="G32" s="40">
        <v>0</v>
      </c>
      <c r="H32" s="40">
        <v>0</v>
      </c>
      <c r="I32" s="40">
        <v>0</v>
      </c>
      <c r="J32" s="41">
        <v>0</v>
      </c>
    </row>
    <row r="33" spans="1:10" ht="12.4" customHeight="1" x14ac:dyDescent="0.2">
      <c r="A33" s="38">
        <v>2014</v>
      </c>
      <c r="B33" s="38" t="s">
        <v>73</v>
      </c>
      <c r="C33" s="39">
        <v>5485</v>
      </c>
      <c r="D33" s="40">
        <v>485</v>
      </c>
      <c r="E33" s="39">
        <v>5000</v>
      </c>
      <c r="F33" s="40">
        <v>0</v>
      </c>
      <c r="G33" s="40">
        <v>0</v>
      </c>
      <c r="H33" s="40">
        <v>0</v>
      </c>
      <c r="I33" s="40">
        <v>0</v>
      </c>
      <c r="J33" s="41">
        <v>0</v>
      </c>
    </row>
    <row r="34" spans="1:10" ht="12.4" customHeight="1" x14ac:dyDescent="0.2">
      <c r="A34" s="38">
        <v>2014</v>
      </c>
      <c r="B34" s="38" t="s">
        <v>74</v>
      </c>
      <c r="C34" s="39">
        <v>666154</v>
      </c>
      <c r="D34" s="39">
        <v>34752</v>
      </c>
      <c r="E34" s="39">
        <v>31402</v>
      </c>
      <c r="F34" s="40">
        <v>0</v>
      </c>
      <c r="G34" s="40">
        <v>0</v>
      </c>
      <c r="H34" s="39">
        <v>600000</v>
      </c>
      <c r="I34" s="40">
        <v>0</v>
      </c>
      <c r="J34" s="41">
        <v>0</v>
      </c>
    </row>
    <row r="35" spans="1:10" ht="12.4" customHeight="1" x14ac:dyDescent="0.2">
      <c r="A35" s="38">
        <v>2014</v>
      </c>
      <c r="B35" s="38" t="s">
        <v>75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1">
        <v>0</v>
      </c>
    </row>
    <row r="36" spans="1:10" ht="12.4" customHeight="1" x14ac:dyDescent="0.2">
      <c r="A36" s="38">
        <v>2014</v>
      </c>
      <c r="B36" s="38" t="s">
        <v>76</v>
      </c>
      <c r="C36" s="39">
        <v>4190</v>
      </c>
      <c r="D36" s="39">
        <v>1640</v>
      </c>
      <c r="E36" s="39">
        <v>2550</v>
      </c>
      <c r="F36" s="40">
        <v>0</v>
      </c>
      <c r="G36" s="40">
        <v>0</v>
      </c>
      <c r="H36" s="40">
        <v>0</v>
      </c>
      <c r="I36" s="40">
        <v>0</v>
      </c>
      <c r="J36" s="41">
        <v>0</v>
      </c>
    </row>
    <row r="37" spans="1:10" ht="12.4" customHeight="1" x14ac:dyDescent="0.2">
      <c r="A37" s="38">
        <v>2014</v>
      </c>
      <c r="B37" s="38" t="s">
        <v>77</v>
      </c>
      <c r="C37" s="40">
        <v>142</v>
      </c>
      <c r="D37" s="40">
        <v>42</v>
      </c>
      <c r="E37" s="40">
        <v>100</v>
      </c>
      <c r="F37" s="40">
        <v>0</v>
      </c>
      <c r="G37" s="40">
        <v>0</v>
      </c>
      <c r="H37" s="40">
        <v>0</v>
      </c>
      <c r="I37" s="40">
        <v>0</v>
      </c>
      <c r="J37" s="41">
        <v>0</v>
      </c>
    </row>
    <row r="38" spans="1:10" ht="12.4" customHeight="1" x14ac:dyDescent="0.2">
      <c r="A38" s="38">
        <v>2014</v>
      </c>
      <c r="B38" s="38" t="s">
        <v>78</v>
      </c>
      <c r="C38" s="39">
        <v>1551700</v>
      </c>
      <c r="D38" s="40">
        <v>800</v>
      </c>
      <c r="E38" s="39">
        <v>1550900</v>
      </c>
      <c r="F38" s="40">
        <v>0</v>
      </c>
      <c r="G38" s="40">
        <v>0</v>
      </c>
      <c r="H38" s="40">
        <v>0</v>
      </c>
      <c r="I38" s="40">
        <v>0</v>
      </c>
      <c r="J38" s="41">
        <v>0</v>
      </c>
    </row>
    <row r="39" spans="1:10" ht="12.4" customHeight="1" x14ac:dyDescent="0.2">
      <c r="A39" s="38">
        <v>2014</v>
      </c>
      <c r="B39" s="38" t="s">
        <v>79</v>
      </c>
      <c r="C39" s="39">
        <v>4960</v>
      </c>
      <c r="D39" s="39">
        <v>3460</v>
      </c>
      <c r="E39" s="39">
        <v>1500</v>
      </c>
      <c r="F39" s="40">
        <v>0</v>
      </c>
      <c r="G39" s="40">
        <v>0</v>
      </c>
      <c r="H39" s="40">
        <v>0</v>
      </c>
      <c r="I39" s="40">
        <v>0</v>
      </c>
      <c r="J39" s="41">
        <v>0</v>
      </c>
    </row>
    <row r="40" spans="1:10" ht="12.4" customHeight="1" x14ac:dyDescent="0.2">
      <c r="A40" s="38">
        <v>2014</v>
      </c>
      <c r="B40" s="38" t="s">
        <v>80</v>
      </c>
      <c r="C40" s="40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1">
        <v>0</v>
      </c>
    </row>
    <row r="41" spans="1:10" x14ac:dyDescent="0.2">
      <c r="A41" s="38">
        <v>2014</v>
      </c>
      <c r="B41" s="38" t="s">
        <v>80</v>
      </c>
      <c r="C41" s="39">
        <v>2277210</v>
      </c>
      <c r="D41" s="39">
        <v>38110</v>
      </c>
      <c r="E41" s="39">
        <v>371100</v>
      </c>
      <c r="F41" s="39">
        <v>328000</v>
      </c>
      <c r="G41" s="40">
        <v>0</v>
      </c>
      <c r="H41" s="40">
        <v>0</v>
      </c>
      <c r="I41" s="40">
        <v>0</v>
      </c>
      <c r="J41" s="42">
        <v>1540000</v>
      </c>
    </row>
    <row r="42" spans="1:10" x14ac:dyDescent="0.2">
      <c r="A42" s="38">
        <v>2014</v>
      </c>
      <c r="B42" s="38" t="s">
        <v>80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1">
        <v>0</v>
      </c>
    </row>
    <row r="43" spans="1:10" x14ac:dyDescent="0.2">
      <c r="A43" s="38">
        <v>2014</v>
      </c>
      <c r="B43" s="38" t="s">
        <v>81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1">
        <v>0</v>
      </c>
    </row>
    <row r="44" spans="1:10" x14ac:dyDescent="0.2">
      <c r="A44" s="38">
        <v>2014</v>
      </c>
      <c r="B44" s="38" t="s">
        <v>82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1">
        <v>0</v>
      </c>
    </row>
    <row r="45" spans="1:10" x14ac:dyDescent="0.2">
      <c r="A45" s="38">
        <v>2014</v>
      </c>
      <c r="B45" s="38" t="s">
        <v>82</v>
      </c>
      <c r="C45" s="39">
        <v>397400</v>
      </c>
      <c r="D45" s="39">
        <v>386100</v>
      </c>
      <c r="E45" s="39">
        <v>1300</v>
      </c>
      <c r="F45" s="40">
        <v>0</v>
      </c>
      <c r="G45" s="39">
        <v>10000</v>
      </c>
      <c r="H45" s="40">
        <v>0</v>
      </c>
      <c r="I45" s="40">
        <v>0</v>
      </c>
      <c r="J45" s="41">
        <v>0</v>
      </c>
    </row>
    <row r="46" spans="1:10" ht="12.4" customHeight="1" x14ac:dyDescent="0.2">
      <c r="A46" s="38">
        <v>2014</v>
      </c>
      <c r="B46" s="38" t="s">
        <v>83</v>
      </c>
      <c r="C46" s="39">
        <v>10500</v>
      </c>
      <c r="D46" s="39">
        <v>8000</v>
      </c>
      <c r="E46" s="39">
        <v>1500</v>
      </c>
      <c r="F46" s="39">
        <v>1000</v>
      </c>
      <c r="G46" s="40">
        <v>0</v>
      </c>
      <c r="H46" s="40">
        <v>0</v>
      </c>
      <c r="I46" s="40">
        <v>0</v>
      </c>
      <c r="J46" s="41">
        <v>0</v>
      </c>
    </row>
    <row r="47" spans="1:10" x14ac:dyDescent="0.2">
      <c r="A47" s="38">
        <v>2014</v>
      </c>
      <c r="B47" s="38" t="s">
        <v>84</v>
      </c>
      <c r="C47" s="39">
        <v>14955</v>
      </c>
      <c r="D47" s="39">
        <v>7105</v>
      </c>
      <c r="E47" s="39">
        <v>7850</v>
      </c>
      <c r="F47" s="40">
        <v>0</v>
      </c>
      <c r="G47" s="40">
        <v>0</v>
      </c>
      <c r="H47" s="40">
        <v>0</v>
      </c>
      <c r="I47" s="40">
        <v>0</v>
      </c>
      <c r="J47" s="41">
        <v>0</v>
      </c>
    </row>
    <row r="48" spans="1:10" x14ac:dyDescent="0.2">
      <c r="A48" s="38">
        <v>2014</v>
      </c>
      <c r="B48" s="38" t="s">
        <v>85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1">
        <v>0</v>
      </c>
    </row>
    <row r="49" spans="1:10" x14ac:dyDescent="0.2">
      <c r="A49" s="38">
        <v>2014</v>
      </c>
      <c r="B49" s="38" t="s">
        <v>86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1">
        <v>0</v>
      </c>
    </row>
    <row r="50" spans="1:10" x14ac:dyDescent="0.2">
      <c r="A50" s="38">
        <v>2014</v>
      </c>
      <c r="B50" s="38" t="s">
        <v>86</v>
      </c>
      <c r="C50" s="39">
        <v>52500</v>
      </c>
      <c r="D50" s="39">
        <v>3000</v>
      </c>
      <c r="E50" s="39">
        <v>17000</v>
      </c>
      <c r="F50" s="39">
        <v>30500</v>
      </c>
      <c r="G50" s="39">
        <v>2000</v>
      </c>
      <c r="H50" s="40">
        <v>0</v>
      </c>
      <c r="I50" s="40">
        <v>0</v>
      </c>
      <c r="J50" s="41">
        <v>0</v>
      </c>
    </row>
    <row r="51" spans="1:10" ht="12.4" customHeight="1" x14ac:dyDescent="0.2">
      <c r="A51" s="38">
        <v>2014</v>
      </c>
      <c r="B51" s="38" t="s">
        <v>87</v>
      </c>
      <c r="C51" s="39">
        <v>243754</v>
      </c>
      <c r="D51" s="39">
        <v>1000</v>
      </c>
      <c r="E51" s="39">
        <v>150000</v>
      </c>
      <c r="F51" s="39">
        <v>92754</v>
      </c>
      <c r="G51" s="40">
        <v>0</v>
      </c>
      <c r="H51" s="40">
        <v>0</v>
      </c>
      <c r="I51" s="40">
        <v>0</v>
      </c>
      <c r="J51" s="41">
        <v>0</v>
      </c>
    </row>
    <row r="52" spans="1:10" x14ac:dyDescent="0.2">
      <c r="A52" s="38">
        <v>2014</v>
      </c>
      <c r="B52" s="38" t="s">
        <v>88</v>
      </c>
      <c r="C52" s="39">
        <v>499363</v>
      </c>
      <c r="D52" s="39">
        <v>3064</v>
      </c>
      <c r="E52" s="39">
        <v>419499</v>
      </c>
      <c r="F52" s="39">
        <v>23000</v>
      </c>
      <c r="G52" s="39">
        <v>53800</v>
      </c>
      <c r="H52" s="40">
        <v>0</v>
      </c>
      <c r="I52" s="40">
        <v>0</v>
      </c>
      <c r="J52" s="41">
        <v>0</v>
      </c>
    </row>
    <row r="53" spans="1:10" ht="22.5" x14ac:dyDescent="0.2">
      <c r="A53" s="38">
        <v>2014</v>
      </c>
      <c r="B53" s="38" t="s">
        <v>89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1">
        <v>0</v>
      </c>
    </row>
    <row r="54" spans="1:10" ht="22.5" x14ac:dyDescent="0.2">
      <c r="A54" s="38">
        <v>2014</v>
      </c>
      <c r="B54" s="38" t="s">
        <v>90</v>
      </c>
      <c r="C54" s="39">
        <v>10000</v>
      </c>
      <c r="D54" s="40">
        <v>0</v>
      </c>
      <c r="E54" s="40">
        <v>0</v>
      </c>
      <c r="F54" s="39">
        <v>10000</v>
      </c>
      <c r="G54" s="40">
        <v>0</v>
      </c>
      <c r="H54" s="40">
        <v>0</v>
      </c>
      <c r="I54" s="40">
        <v>0</v>
      </c>
      <c r="J54" s="41">
        <v>0</v>
      </c>
    </row>
    <row r="55" spans="1:10" x14ac:dyDescent="0.2">
      <c r="A55" s="38">
        <v>2014</v>
      </c>
      <c r="B55" s="38" t="s">
        <v>91</v>
      </c>
      <c r="C55" s="39">
        <v>10302</v>
      </c>
      <c r="D55" s="40">
        <v>300</v>
      </c>
      <c r="E55" s="40">
        <v>2</v>
      </c>
      <c r="F55" s="40">
        <v>0</v>
      </c>
      <c r="G55" s="40">
        <v>0</v>
      </c>
      <c r="H55" s="39">
        <v>10000</v>
      </c>
      <c r="I55" s="40">
        <v>0</v>
      </c>
      <c r="J55" s="41">
        <v>0</v>
      </c>
    </row>
    <row r="56" spans="1:10" x14ac:dyDescent="0.2">
      <c r="A56" s="38">
        <v>2014</v>
      </c>
      <c r="B56" s="38" t="s">
        <v>92</v>
      </c>
      <c r="C56" s="39">
        <v>488905</v>
      </c>
      <c r="D56" s="39">
        <v>17700</v>
      </c>
      <c r="E56" s="39">
        <v>321205</v>
      </c>
      <c r="F56" s="39">
        <v>150000</v>
      </c>
      <c r="G56" s="40">
        <v>0</v>
      </c>
      <c r="H56" s="40">
        <v>0</v>
      </c>
      <c r="I56" s="40">
        <v>0</v>
      </c>
      <c r="J56" s="41">
        <v>0</v>
      </c>
    </row>
    <row r="57" spans="1:10" x14ac:dyDescent="0.2">
      <c r="A57" s="38">
        <v>2015</v>
      </c>
      <c r="B57" s="43" t="s">
        <v>35</v>
      </c>
      <c r="C57" s="39">
        <v>1826231</v>
      </c>
      <c r="D57" s="40">
        <v>0</v>
      </c>
      <c r="E57" s="39">
        <v>76981</v>
      </c>
      <c r="F57" s="39">
        <v>169000</v>
      </c>
      <c r="G57" s="39">
        <v>60250</v>
      </c>
      <c r="H57" s="40">
        <v>0</v>
      </c>
      <c r="I57" s="39">
        <v>1520000</v>
      </c>
      <c r="J57" s="41">
        <v>0</v>
      </c>
    </row>
    <row r="58" spans="1:10" x14ac:dyDescent="0.2">
      <c r="A58" s="38">
        <v>2015</v>
      </c>
      <c r="B58" s="43" t="s">
        <v>36</v>
      </c>
      <c r="C58" s="39">
        <v>1000000709</v>
      </c>
      <c r="D58" s="40">
        <v>110</v>
      </c>
      <c r="E58" s="40">
        <v>600</v>
      </c>
      <c r="F58" s="40">
        <v>0</v>
      </c>
      <c r="G58" s="40">
        <v>0</v>
      </c>
      <c r="H58" s="40">
        <v>0</v>
      </c>
      <c r="I58" s="40">
        <v>0</v>
      </c>
      <c r="J58" s="42">
        <v>999999999</v>
      </c>
    </row>
    <row r="59" spans="1:10" x14ac:dyDescent="0.2">
      <c r="A59" s="38">
        <v>2015</v>
      </c>
      <c r="B59" s="43" t="s">
        <v>37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1">
        <v>0</v>
      </c>
    </row>
    <row r="60" spans="1:10" ht="12.4" customHeight="1" x14ac:dyDescent="0.2">
      <c r="A60" s="38">
        <v>2015</v>
      </c>
      <c r="B60" s="43" t="s">
        <v>39</v>
      </c>
      <c r="C60" s="39">
        <v>139494</v>
      </c>
      <c r="D60" s="39">
        <v>10880</v>
      </c>
      <c r="E60" s="39">
        <v>115592</v>
      </c>
      <c r="F60" s="39">
        <v>13022</v>
      </c>
      <c r="G60" s="40">
        <v>0</v>
      </c>
      <c r="H60" s="40">
        <v>0</v>
      </c>
      <c r="I60" s="40">
        <v>0</v>
      </c>
      <c r="J60" s="41">
        <v>0</v>
      </c>
    </row>
    <row r="61" spans="1:10" x14ac:dyDescent="0.2">
      <c r="A61" s="38">
        <v>2015</v>
      </c>
      <c r="B61" s="43" t="s">
        <v>45</v>
      </c>
      <c r="C61" s="39">
        <v>6551</v>
      </c>
      <c r="D61" s="40">
        <v>50</v>
      </c>
      <c r="E61" s="39">
        <v>6501</v>
      </c>
      <c r="F61" s="40">
        <v>0</v>
      </c>
      <c r="G61" s="40">
        <v>0</v>
      </c>
      <c r="H61" s="40">
        <v>0</v>
      </c>
      <c r="I61" s="40">
        <v>0</v>
      </c>
      <c r="J61" s="41">
        <v>0</v>
      </c>
    </row>
    <row r="62" spans="1:10" ht="22.5" x14ac:dyDescent="0.2">
      <c r="A62" s="38">
        <v>2015</v>
      </c>
      <c r="B62" s="43" t="s">
        <v>46</v>
      </c>
      <c r="C62" s="39">
        <v>59230</v>
      </c>
      <c r="D62" s="39">
        <v>2260</v>
      </c>
      <c r="E62" s="39">
        <v>5970</v>
      </c>
      <c r="F62" s="39">
        <v>12000</v>
      </c>
      <c r="G62" s="39">
        <v>39000</v>
      </c>
      <c r="H62" s="40">
        <v>0</v>
      </c>
      <c r="I62" s="40">
        <v>0</v>
      </c>
      <c r="J62" s="41">
        <v>0</v>
      </c>
    </row>
    <row r="63" spans="1:10" x14ac:dyDescent="0.2">
      <c r="A63" s="38">
        <v>2015</v>
      </c>
      <c r="B63" s="43" t="s">
        <v>47</v>
      </c>
      <c r="C63" s="40">
        <v>500</v>
      </c>
      <c r="D63" s="40">
        <v>0</v>
      </c>
      <c r="E63" s="40">
        <v>500</v>
      </c>
      <c r="F63" s="40">
        <v>0</v>
      </c>
      <c r="G63" s="40">
        <v>0</v>
      </c>
      <c r="H63" s="40">
        <v>0</v>
      </c>
      <c r="I63" s="40">
        <v>0</v>
      </c>
      <c r="J63" s="41">
        <v>0</v>
      </c>
    </row>
    <row r="64" spans="1:10" ht="22.5" x14ac:dyDescent="0.2">
      <c r="A64" s="38">
        <v>2015</v>
      </c>
      <c r="B64" s="43" t="s">
        <v>48</v>
      </c>
      <c r="C64" s="39">
        <v>3175</v>
      </c>
      <c r="D64" s="40">
        <v>75</v>
      </c>
      <c r="E64" s="39">
        <v>3100</v>
      </c>
      <c r="F64" s="40">
        <v>0</v>
      </c>
      <c r="G64" s="40">
        <v>0</v>
      </c>
      <c r="H64" s="40">
        <v>0</v>
      </c>
      <c r="I64" s="40">
        <v>0</v>
      </c>
      <c r="J64" s="41">
        <v>0</v>
      </c>
    </row>
    <row r="65" spans="1:10" ht="22.5" x14ac:dyDescent="0.2">
      <c r="A65" s="38">
        <v>2015</v>
      </c>
      <c r="B65" s="43" t="s">
        <v>49</v>
      </c>
      <c r="C65" s="39">
        <v>27330</v>
      </c>
      <c r="D65" s="40">
        <v>50</v>
      </c>
      <c r="E65" s="39">
        <v>15900</v>
      </c>
      <c r="F65" s="39">
        <v>11380</v>
      </c>
      <c r="G65" s="40">
        <v>0</v>
      </c>
      <c r="H65" s="40">
        <v>0</v>
      </c>
      <c r="I65" s="40">
        <v>0</v>
      </c>
      <c r="J65" s="41">
        <v>0</v>
      </c>
    </row>
    <row r="66" spans="1:10" x14ac:dyDescent="0.2">
      <c r="A66" s="38">
        <v>2015</v>
      </c>
      <c r="B66" s="43" t="s">
        <v>50</v>
      </c>
      <c r="C66" s="39">
        <v>10400</v>
      </c>
      <c r="D66" s="40">
        <v>400</v>
      </c>
      <c r="E66" s="39">
        <v>10000</v>
      </c>
      <c r="F66" s="40">
        <v>0</v>
      </c>
      <c r="G66" s="40">
        <v>0</v>
      </c>
      <c r="H66" s="40">
        <v>0</v>
      </c>
      <c r="I66" s="40">
        <v>0</v>
      </c>
      <c r="J66" s="41">
        <v>0</v>
      </c>
    </row>
    <row r="67" spans="1:10" x14ac:dyDescent="0.2">
      <c r="A67" s="38">
        <v>2015</v>
      </c>
      <c r="B67" s="43" t="s">
        <v>51</v>
      </c>
      <c r="C67" s="39">
        <v>37127</v>
      </c>
      <c r="D67" s="39">
        <v>28915</v>
      </c>
      <c r="E67" s="39">
        <v>8212</v>
      </c>
      <c r="F67" s="40">
        <v>0</v>
      </c>
      <c r="G67" s="40">
        <v>0</v>
      </c>
      <c r="H67" s="40">
        <v>0</v>
      </c>
      <c r="I67" s="40">
        <v>0</v>
      </c>
      <c r="J67" s="41">
        <v>0</v>
      </c>
    </row>
    <row r="68" spans="1:10" x14ac:dyDescent="0.2">
      <c r="A68" s="38">
        <v>2015</v>
      </c>
      <c r="B68" s="43" t="s">
        <v>53</v>
      </c>
      <c r="C68" s="39">
        <v>11675</v>
      </c>
      <c r="D68" s="39">
        <v>2300</v>
      </c>
      <c r="E68" s="39">
        <v>7775</v>
      </c>
      <c r="F68" s="39">
        <v>1600</v>
      </c>
      <c r="G68" s="40">
        <v>0</v>
      </c>
      <c r="H68" s="40">
        <v>0</v>
      </c>
      <c r="I68" s="40">
        <v>0</v>
      </c>
      <c r="J68" s="41">
        <v>0</v>
      </c>
    </row>
    <row r="69" spans="1:10" x14ac:dyDescent="0.2">
      <c r="A69" s="38">
        <v>2015</v>
      </c>
      <c r="B69" s="43" t="s">
        <v>54</v>
      </c>
      <c r="C69" s="40">
        <v>250</v>
      </c>
      <c r="D69" s="40">
        <v>250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1">
        <v>0</v>
      </c>
    </row>
    <row r="70" spans="1:10" x14ac:dyDescent="0.2">
      <c r="A70" s="38">
        <v>2015</v>
      </c>
      <c r="B70" s="43" t="s">
        <v>55</v>
      </c>
      <c r="C70" s="39">
        <v>8783968</v>
      </c>
      <c r="D70" s="39">
        <v>111013</v>
      </c>
      <c r="E70" s="39">
        <v>2575555</v>
      </c>
      <c r="F70" s="39">
        <v>5040000</v>
      </c>
      <c r="G70" s="39">
        <v>1000000</v>
      </c>
      <c r="H70" s="39">
        <v>21900</v>
      </c>
      <c r="I70" s="39">
        <v>35500</v>
      </c>
      <c r="J70" s="41">
        <v>0</v>
      </c>
    </row>
    <row r="71" spans="1:10" x14ac:dyDescent="0.2">
      <c r="A71" s="38">
        <v>2015</v>
      </c>
      <c r="B71" s="43" t="s">
        <v>56</v>
      </c>
      <c r="C71" s="39">
        <v>15819560</v>
      </c>
      <c r="D71" s="39">
        <v>5000</v>
      </c>
      <c r="E71" s="39">
        <v>3000</v>
      </c>
      <c r="F71" s="40">
        <v>0</v>
      </c>
      <c r="G71" s="40">
        <v>0</v>
      </c>
      <c r="H71" s="40">
        <v>0</v>
      </c>
      <c r="I71" s="40">
        <v>0</v>
      </c>
      <c r="J71" s="42">
        <v>15811560</v>
      </c>
    </row>
    <row r="72" spans="1:10" x14ac:dyDescent="0.2">
      <c r="A72" s="38">
        <v>2015</v>
      </c>
      <c r="B72" s="43" t="s">
        <v>57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1">
        <v>0</v>
      </c>
    </row>
    <row r="73" spans="1:10" ht="12.4" customHeight="1" x14ac:dyDescent="0.2">
      <c r="A73" s="38">
        <v>2015</v>
      </c>
      <c r="B73" s="43" t="s">
        <v>58</v>
      </c>
      <c r="C73" s="39">
        <v>2017984089</v>
      </c>
      <c r="D73" s="40">
        <v>550</v>
      </c>
      <c r="E73" s="39">
        <v>227700</v>
      </c>
      <c r="F73" s="39">
        <v>36000</v>
      </c>
      <c r="G73" s="39">
        <v>25000</v>
      </c>
      <c r="H73" s="40">
        <v>0</v>
      </c>
      <c r="I73" s="40">
        <v>0</v>
      </c>
      <c r="J73" s="42">
        <v>2017694839</v>
      </c>
    </row>
    <row r="74" spans="1:10" x14ac:dyDescent="0.2">
      <c r="A74" s="38">
        <v>2015</v>
      </c>
      <c r="B74" s="43" t="s">
        <v>59</v>
      </c>
      <c r="C74" s="39">
        <v>2510</v>
      </c>
      <c r="D74" s="39">
        <v>1510</v>
      </c>
      <c r="E74" s="39">
        <v>1000</v>
      </c>
      <c r="F74" s="40">
        <v>0</v>
      </c>
      <c r="G74" s="40">
        <v>0</v>
      </c>
      <c r="H74" s="40">
        <v>0</v>
      </c>
      <c r="I74" s="40">
        <v>0</v>
      </c>
      <c r="J74" s="41">
        <v>0</v>
      </c>
    </row>
    <row r="75" spans="1:10" x14ac:dyDescent="0.2">
      <c r="A75" s="38">
        <v>2015</v>
      </c>
      <c r="B75" s="43" t="s">
        <v>60</v>
      </c>
      <c r="C75" s="39">
        <v>101321</v>
      </c>
      <c r="D75" s="39">
        <v>6820</v>
      </c>
      <c r="E75" s="39">
        <v>44501</v>
      </c>
      <c r="F75" s="40">
        <v>0</v>
      </c>
      <c r="G75" s="40">
        <v>0</v>
      </c>
      <c r="H75" s="39">
        <v>50000</v>
      </c>
      <c r="I75" s="40">
        <v>0</v>
      </c>
      <c r="J75" s="41">
        <v>0</v>
      </c>
    </row>
    <row r="76" spans="1:10" x14ac:dyDescent="0.2">
      <c r="A76" s="38">
        <v>2015</v>
      </c>
      <c r="B76" s="43" t="s">
        <v>61</v>
      </c>
      <c r="C76" s="39">
        <v>1000</v>
      </c>
      <c r="D76" s="39">
        <v>1000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1">
        <v>0</v>
      </c>
    </row>
    <row r="77" spans="1:10" x14ac:dyDescent="0.2">
      <c r="A77" s="38">
        <v>2015</v>
      </c>
      <c r="B77" s="43" t="s">
        <v>62</v>
      </c>
      <c r="C77" s="39">
        <v>328014</v>
      </c>
      <c r="D77" s="39">
        <v>45081</v>
      </c>
      <c r="E77" s="39">
        <v>282933</v>
      </c>
      <c r="F77" s="40">
        <v>0</v>
      </c>
      <c r="G77" s="40">
        <v>0</v>
      </c>
      <c r="H77" s="40">
        <v>0</v>
      </c>
      <c r="I77" s="40">
        <v>0</v>
      </c>
      <c r="J77" s="41">
        <v>0</v>
      </c>
    </row>
    <row r="78" spans="1:10" x14ac:dyDescent="0.2">
      <c r="A78" s="38">
        <v>2015</v>
      </c>
      <c r="B78" s="43" t="s">
        <v>63</v>
      </c>
      <c r="C78" s="39">
        <v>701920</v>
      </c>
      <c r="D78" s="40">
        <v>20</v>
      </c>
      <c r="E78" s="39">
        <v>601900</v>
      </c>
      <c r="F78" s="40">
        <v>0</v>
      </c>
      <c r="G78" s="40">
        <v>0</v>
      </c>
      <c r="H78" s="40">
        <v>0</v>
      </c>
      <c r="I78" s="39">
        <v>100000</v>
      </c>
      <c r="J78" s="41">
        <v>0</v>
      </c>
    </row>
    <row r="79" spans="1:10" x14ac:dyDescent="0.2">
      <c r="A79" s="38">
        <v>2015</v>
      </c>
      <c r="B79" s="43" t="s">
        <v>64</v>
      </c>
      <c r="C79" s="40">
        <v>4</v>
      </c>
      <c r="D79" s="40">
        <v>4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1">
        <v>0</v>
      </c>
    </row>
    <row r="80" spans="1:10" x14ac:dyDescent="0.2">
      <c r="A80" s="38">
        <v>2015</v>
      </c>
      <c r="B80" s="43" t="s">
        <v>65</v>
      </c>
      <c r="C80" s="39">
        <v>10005710</v>
      </c>
      <c r="D80" s="39">
        <v>3110</v>
      </c>
      <c r="E80" s="39">
        <v>2600</v>
      </c>
      <c r="F80" s="40">
        <v>0</v>
      </c>
      <c r="G80" s="40">
        <v>0</v>
      </c>
      <c r="H80" s="40">
        <v>0</v>
      </c>
      <c r="I80" s="39">
        <v>10000000</v>
      </c>
      <c r="J80" s="41">
        <v>0</v>
      </c>
    </row>
    <row r="81" spans="1:10" x14ac:dyDescent="0.2">
      <c r="A81" s="38">
        <v>2015</v>
      </c>
      <c r="B81" s="43" t="s">
        <v>66</v>
      </c>
      <c r="C81" s="39">
        <v>277310</v>
      </c>
      <c r="D81" s="40">
        <v>310</v>
      </c>
      <c r="E81" s="39">
        <v>77000</v>
      </c>
      <c r="F81" s="40">
        <v>0</v>
      </c>
      <c r="G81" s="40">
        <v>0</v>
      </c>
      <c r="H81" s="40">
        <v>0</v>
      </c>
      <c r="I81" s="40">
        <v>0</v>
      </c>
      <c r="J81" s="42">
        <v>200000</v>
      </c>
    </row>
    <row r="82" spans="1:10" x14ac:dyDescent="0.2">
      <c r="A82" s="38">
        <v>2015</v>
      </c>
      <c r="B82" s="43" t="s">
        <v>67</v>
      </c>
      <c r="C82" s="39">
        <v>42402</v>
      </c>
      <c r="D82" s="39">
        <v>11402</v>
      </c>
      <c r="E82" s="39">
        <v>10000</v>
      </c>
      <c r="F82" s="39">
        <v>21000</v>
      </c>
      <c r="G82" s="40">
        <v>0</v>
      </c>
      <c r="H82" s="40">
        <v>0</v>
      </c>
      <c r="I82" s="40">
        <v>0</v>
      </c>
      <c r="J82" s="41">
        <v>0</v>
      </c>
    </row>
    <row r="83" spans="1:10" ht="12.4" customHeight="1" x14ac:dyDescent="0.2">
      <c r="A83" s="38">
        <v>2015</v>
      </c>
      <c r="B83" s="43" t="s">
        <v>68</v>
      </c>
      <c r="C83" s="39">
        <v>289354</v>
      </c>
      <c r="D83" s="39">
        <v>19154</v>
      </c>
      <c r="E83" s="39">
        <v>255200</v>
      </c>
      <c r="F83" s="39">
        <v>15000</v>
      </c>
      <c r="G83" s="40">
        <v>0</v>
      </c>
      <c r="H83" s="40">
        <v>0</v>
      </c>
      <c r="I83" s="40">
        <v>0</v>
      </c>
      <c r="J83" s="41">
        <v>0</v>
      </c>
    </row>
    <row r="84" spans="1:10" ht="12.4" customHeight="1" x14ac:dyDescent="0.2">
      <c r="A84" s="38">
        <v>2015</v>
      </c>
      <c r="B84" s="43" t="s">
        <v>69</v>
      </c>
      <c r="C84" s="40">
        <v>300</v>
      </c>
      <c r="D84" s="40">
        <v>300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1">
        <v>0</v>
      </c>
    </row>
    <row r="85" spans="1:10" ht="12.4" customHeight="1" x14ac:dyDescent="0.2">
      <c r="A85" s="38">
        <v>2015</v>
      </c>
      <c r="B85" s="43" t="s">
        <v>70</v>
      </c>
      <c r="C85" s="39">
        <v>35148</v>
      </c>
      <c r="D85" s="39">
        <v>2637</v>
      </c>
      <c r="E85" s="39">
        <v>32511</v>
      </c>
      <c r="F85" s="40">
        <v>0</v>
      </c>
      <c r="G85" s="40">
        <v>0</v>
      </c>
      <c r="H85" s="40">
        <v>0</v>
      </c>
      <c r="I85" s="40">
        <v>0</v>
      </c>
      <c r="J85" s="41">
        <v>0</v>
      </c>
    </row>
    <row r="86" spans="1:10" ht="12.4" customHeight="1" x14ac:dyDescent="0.2">
      <c r="A86" s="38">
        <v>2015</v>
      </c>
      <c r="B86" s="43" t="s">
        <v>71</v>
      </c>
      <c r="C86" s="40">
        <v>100</v>
      </c>
      <c r="D86" s="40">
        <v>0</v>
      </c>
      <c r="E86" s="40">
        <v>100</v>
      </c>
      <c r="F86" s="40">
        <v>0</v>
      </c>
      <c r="G86" s="40">
        <v>0</v>
      </c>
      <c r="H86" s="40">
        <v>0</v>
      </c>
      <c r="I86" s="40">
        <v>0</v>
      </c>
      <c r="J86" s="41">
        <v>0</v>
      </c>
    </row>
    <row r="87" spans="1:10" ht="12.4" customHeight="1" x14ac:dyDescent="0.2">
      <c r="A87" s="38">
        <v>2015</v>
      </c>
      <c r="B87" s="43" t="s">
        <v>72</v>
      </c>
      <c r="C87" s="39">
        <v>15620</v>
      </c>
      <c r="D87" s="40">
        <v>0</v>
      </c>
      <c r="E87" s="39">
        <v>15045</v>
      </c>
      <c r="F87" s="40">
        <v>575</v>
      </c>
      <c r="G87" s="40">
        <v>0</v>
      </c>
      <c r="H87" s="40">
        <v>0</v>
      </c>
      <c r="I87" s="40">
        <v>0</v>
      </c>
      <c r="J87" s="41">
        <v>0</v>
      </c>
    </row>
    <row r="88" spans="1:10" ht="12.4" customHeight="1" x14ac:dyDescent="0.2">
      <c r="A88" s="38">
        <v>2015</v>
      </c>
      <c r="B88" s="43" t="s">
        <v>73</v>
      </c>
      <c r="C88" s="39">
        <v>66102</v>
      </c>
      <c r="D88" s="39">
        <v>20400</v>
      </c>
      <c r="E88" s="39">
        <v>45702</v>
      </c>
      <c r="F88" s="40">
        <v>0</v>
      </c>
      <c r="G88" s="40">
        <v>0</v>
      </c>
      <c r="H88" s="40">
        <v>0</v>
      </c>
      <c r="I88" s="40">
        <v>0</v>
      </c>
      <c r="J88" s="41">
        <v>0</v>
      </c>
    </row>
    <row r="89" spans="1:10" ht="12.4" customHeight="1" x14ac:dyDescent="0.2">
      <c r="A89" s="38">
        <v>2015</v>
      </c>
      <c r="B89" s="43" t="s">
        <v>74</v>
      </c>
      <c r="C89" s="39">
        <v>144957</v>
      </c>
      <c r="D89" s="39">
        <v>58407</v>
      </c>
      <c r="E89" s="40">
        <v>550</v>
      </c>
      <c r="F89" s="39">
        <v>86000</v>
      </c>
      <c r="G89" s="40">
        <v>0</v>
      </c>
      <c r="H89" s="40">
        <v>0</v>
      </c>
      <c r="I89" s="40">
        <v>0</v>
      </c>
      <c r="J89" s="41">
        <v>0</v>
      </c>
    </row>
    <row r="90" spans="1:10" ht="12.4" customHeight="1" x14ac:dyDescent="0.2">
      <c r="A90" s="38">
        <v>2015</v>
      </c>
      <c r="B90" s="43" t="s">
        <v>75</v>
      </c>
      <c r="C90" s="40">
        <v>0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1">
        <v>0</v>
      </c>
    </row>
    <row r="91" spans="1:10" ht="12.4" customHeight="1" x14ac:dyDescent="0.2">
      <c r="A91" s="38">
        <v>2015</v>
      </c>
      <c r="B91" s="43" t="s">
        <v>76</v>
      </c>
      <c r="C91" s="39">
        <v>1399900</v>
      </c>
      <c r="D91" s="39">
        <v>440800</v>
      </c>
      <c r="E91" s="39">
        <v>39100</v>
      </c>
      <c r="F91" s="40">
        <v>0</v>
      </c>
      <c r="G91" s="40">
        <v>0</v>
      </c>
      <c r="H91" s="40">
        <v>0</v>
      </c>
      <c r="I91" s="39">
        <v>920000</v>
      </c>
      <c r="J91" s="41">
        <v>0</v>
      </c>
    </row>
    <row r="92" spans="1:10" ht="12.4" customHeight="1" x14ac:dyDescent="0.2">
      <c r="A92" s="38">
        <v>2015</v>
      </c>
      <c r="B92" s="43" t="s">
        <v>77</v>
      </c>
      <c r="C92" s="40">
        <v>602</v>
      </c>
      <c r="D92" s="40">
        <v>302</v>
      </c>
      <c r="E92" s="40">
        <v>300</v>
      </c>
      <c r="F92" s="40">
        <v>0</v>
      </c>
      <c r="G92" s="40">
        <v>0</v>
      </c>
      <c r="H92" s="40">
        <v>0</v>
      </c>
      <c r="I92" s="40">
        <v>0</v>
      </c>
      <c r="J92" s="41">
        <v>0</v>
      </c>
    </row>
    <row r="93" spans="1:10" ht="22.5" x14ac:dyDescent="0.2">
      <c r="A93" s="38">
        <v>2015</v>
      </c>
      <c r="B93" s="43" t="s">
        <v>78</v>
      </c>
      <c r="C93" s="39">
        <v>11274</v>
      </c>
      <c r="D93" s="40">
        <v>400</v>
      </c>
      <c r="E93" s="39">
        <v>3374</v>
      </c>
      <c r="F93" s="39">
        <v>7500</v>
      </c>
      <c r="G93" s="40">
        <v>0</v>
      </c>
      <c r="H93" s="40">
        <v>0</v>
      </c>
      <c r="I93" s="40">
        <v>0</v>
      </c>
      <c r="J93" s="41">
        <v>0</v>
      </c>
    </row>
    <row r="94" spans="1:10" x14ac:dyDescent="0.2">
      <c r="A94" s="38">
        <v>2015</v>
      </c>
      <c r="B94" s="43" t="s">
        <v>79</v>
      </c>
      <c r="C94" s="39">
        <v>10007</v>
      </c>
      <c r="D94" s="39">
        <v>9107</v>
      </c>
      <c r="E94" s="40">
        <v>900</v>
      </c>
      <c r="F94" s="40">
        <v>0</v>
      </c>
      <c r="G94" s="40">
        <v>0</v>
      </c>
      <c r="H94" s="40">
        <v>0</v>
      </c>
      <c r="I94" s="40">
        <v>0</v>
      </c>
      <c r="J94" s="41">
        <v>0</v>
      </c>
    </row>
    <row r="95" spans="1:10" x14ac:dyDescent="0.2">
      <c r="A95" s="38">
        <v>2015</v>
      </c>
      <c r="B95" s="43" t="s">
        <v>80</v>
      </c>
      <c r="C95" s="40">
        <v>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1">
        <v>0</v>
      </c>
    </row>
    <row r="96" spans="1:10" x14ac:dyDescent="0.2">
      <c r="A96" s="38">
        <v>2015</v>
      </c>
      <c r="B96" s="43" t="s">
        <v>80</v>
      </c>
      <c r="C96" s="39">
        <v>817321</v>
      </c>
      <c r="D96" s="39">
        <v>31080</v>
      </c>
      <c r="E96" s="39">
        <v>71241</v>
      </c>
      <c r="F96" s="39">
        <v>415000</v>
      </c>
      <c r="G96" s="39">
        <v>300000</v>
      </c>
      <c r="H96" s="40">
        <v>0</v>
      </c>
      <c r="I96" s="40">
        <v>0</v>
      </c>
      <c r="J96" s="41">
        <v>0</v>
      </c>
    </row>
    <row r="97" spans="1:10" x14ac:dyDescent="0.2">
      <c r="A97" s="38">
        <v>2015</v>
      </c>
      <c r="B97" s="43" t="s">
        <v>80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1">
        <v>0</v>
      </c>
    </row>
    <row r="98" spans="1:10" ht="12.4" customHeight="1" x14ac:dyDescent="0.2">
      <c r="A98" s="38">
        <v>2015</v>
      </c>
      <c r="B98" s="43" t="s">
        <v>81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1">
        <v>0</v>
      </c>
    </row>
    <row r="99" spans="1:10" x14ac:dyDescent="0.2">
      <c r="A99" s="38">
        <v>2015</v>
      </c>
      <c r="B99" s="43" t="s">
        <v>82</v>
      </c>
      <c r="C99" s="40"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1">
        <v>0</v>
      </c>
    </row>
    <row r="100" spans="1:10" x14ac:dyDescent="0.2">
      <c r="A100" s="38">
        <v>2015</v>
      </c>
      <c r="B100" s="43" t="s">
        <v>82</v>
      </c>
      <c r="C100" s="39">
        <v>68906</v>
      </c>
      <c r="D100" s="39">
        <v>59721</v>
      </c>
      <c r="E100" s="39">
        <v>8000</v>
      </c>
      <c r="F100" s="40">
        <v>0</v>
      </c>
      <c r="G100" s="40">
        <v>0</v>
      </c>
      <c r="H100" s="39">
        <v>1185</v>
      </c>
      <c r="I100" s="40">
        <v>0</v>
      </c>
      <c r="J100" s="41">
        <v>0</v>
      </c>
    </row>
    <row r="101" spans="1:10" x14ac:dyDescent="0.2">
      <c r="A101" s="38">
        <v>2015</v>
      </c>
      <c r="B101" s="43" t="s">
        <v>83</v>
      </c>
      <c r="C101" s="39">
        <v>20340</v>
      </c>
      <c r="D101" s="40">
        <v>340</v>
      </c>
      <c r="E101" s="39">
        <v>5000</v>
      </c>
      <c r="F101" s="40">
        <v>0</v>
      </c>
      <c r="G101" s="39">
        <v>15000</v>
      </c>
      <c r="H101" s="40">
        <v>0</v>
      </c>
      <c r="I101" s="40">
        <v>0</v>
      </c>
      <c r="J101" s="41">
        <v>0</v>
      </c>
    </row>
    <row r="102" spans="1:10" x14ac:dyDescent="0.2">
      <c r="A102" s="38">
        <v>2015</v>
      </c>
      <c r="B102" s="43" t="s">
        <v>84</v>
      </c>
      <c r="C102" s="39">
        <v>1392000</v>
      </c>
      <c r="D102" s="39">
        <v>116600</v>
      </c>
      <c r="E102" s="39">
        <v>1273300</v>
      </c>
      <c r="F102" s="39">
        <v>2100</v>
      </c>
      <c r="G102" s="40">
        <v>0</v>
      </c>
      <c r="H102" s="40">
        <v>0</v>
      </c>
      <c r="I102" s="40">
        <v>0</v>
      </c>
      <c r="J102" s="41">
        <v>0</v>
      </c>
    </row>
    <row r="103" spans="1:10" ht="12.4" customHeight="1" x14ac:dyDescent="0.2">
      <c r="A103" s="38">
        <v>2015</v>
      </c>
      <c r="B103" s="43" t="s">
        <v>85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1">
        <v>0</v>
      </c>
    </row>
    <row r="104" spans="1:10" x14ac:dyDescent="0.2">
      <c r="A104" s="38">
        <v>2015</v>
      </c>
      <c r="B104" s="43" t="s">
        <v>86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1">
        <v>0</v>
      </c>
    </row>
    <row r="105" spans="1:10" x14ac:dyDescent="0.2">
      <c r="A105" s="38">
        <v>2015</v>
      </c>
      <c r="B105" s="43" t="s">
        <v>86</v>
      </c>
      <c r="C105" s="39">
        <v>833450</v>
      </c>
      <c r="D105" s="39">
        <v>2900</v>
      </c>
      <c r="E105" s="39">
        <v>519150</v>
      </c>
      <c r="F105" s="39">
        <v>111400</v>
      </c>
      <c r="G105" s="39">
        <v>200000</v>
      </c>
      <c r="H105" s="40">
        <v>0</v>
      </c>
      <c r="I105" s="40">
        <v>0</v>
      </c>
      <c r="J105" s="41">
        <v>0</v>
      </c>
    </row>
    <row r="106" spans="1:10" x14ac:dyDescent="0.2">
      <c r="A106" s="38">
        <v>2015</v>
      </c>
      <c r="B106" s="43" t="s">
        <v>87</v>
      </c>
      <c r="C106" s="39">
        <v>176768</v>
      </c>
      <c r="D106" s="40">
        <v>2</v>
      </c>
      <c r="E106" s="39">
        <v>175266</v>
      </c>
      <c r="F106" s="39">
        <v>1500</v>
      </c>
      <c r="G106" s="40">
        <v>0</v>
      </c>
      <c r="H106" s="40">
        <v>0</v>
      </c>
      <c r="I106" s="40">
        <v>0</v>
      </c>
      <c r="J106" s="41">
        <v>0</v>
      </c>
    </row>
    <row r="107" spans="1:10" x14ac:dyDescent="0.2">
      <c r="A107" s="38">
        <v>2015</v>
      </c>
      <c r="B107" s="43" t="s">
        <v>88</v>
      </c>
      <c r="C107" s="39">
        <v>61927</v>
      </c>
      <c r="D107" s="39">
        <v>5816</v>
      </c>
      <c r="E107" s="39">
        <v>13909</v>
      </c>
      <c r="F107" s="39">
        <v>20200</v>
      </c>
      <c r="G107" s="39">
        <v>22002</v>
      </c>
      <c r="H107" s="40">
        <v>0</v>
      </c>
      <c r="I107" s="40">
        <v>0</v>
      </c>
      <c r="J107" s="41">
        <v>0</v>
      </c>
    </row>
    <row r="108" spans="1:10" ht="22.5" x14ac:dyDescent="0.2">
      <c r="A108" s="38">
        <v>2015</v>
      </c>
      <c r="B108" s="43" t="s">
        <v>89</v>
      </c>
      <c r="C108" s="39">
        <v>1190</v>
      </c>
      <c r="D108" s="44">
        <v>40</v>
      </c>
      <c r="E108" s="39">
        <v>1150</v>
      </c>
      <c r="F108" s="44">
        <v>0</v>
      </c>
      <c r="G108" s="40">
        <v>0</v>
      </c>
      <c r="H108" s="40">
        <v>0</v>
      </c>
      <c r="I108" s="40">
        <v>0</v>
      </c>
      <c r="J108" s="41">
        <v>0</v>
      </c>
    </row>
    <row r="109" spans="1:10" ht="22.5" x14ac:dyDescent="0.2">
      <c r="A109" s="38">
        <v>2015</v>
      </c>
      <c r="B109" s="43" t="s">
        <v>90</v>
      </c>
      <c r="C109" s="40">
        <v>800</v>
      </c>
      <c r="D109" s="40">
        <v>0</v>
      </c>
      <c r="E109" s="40">
        <v>0</v>
      </c>
      <c r="F109" s="40">
        <v>800</v>
      </c>
      <c r="G109" s="40">
        <v>0</v>
      </c>
      <c r="H109" s="40">
        <v>0</v>
      </c>
      <c r="I109" s="40">
        <v>0</v>
      </c>
      <c r="J109" s="41">
        <v>0</v>
      </c>
    </row>
    <row r="110" spans="1:10" x14ac:dyDescent="0.2">
      <c r="A110" s="38">
        <v>2015</v>
      </c>
      <c r="B110" s="43" t="s">
        <v>91</v>
      </c>
      <c r="C110" s="39">
        <v>67500</v>
      </c>
      <c r="D110" s="39">
        <v>67500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1">
        <v>0</v>
      </c>
    </row>
    <row r="111" spans="1:10" x14ac:dyDescent="0.2">
      <c r="A111" s="38">
        <v>2015</v>
      </c>
      <c r="B111" s="43" t="s">
        <v>92</v>
      </c>
      <c r="C111" s="39">
        <v>252620</v>
      </c>
      <c r="D111" s="39">
        <v>2600</v>
      </c>
      <c r="E111" s="39">
        <v>250000</v>
      </c>
      <c r="F111" s="40">
        <v>20</v>
      </c>
      <c r="G111" s="40">
        <v>0</v>
      </c>
      <c r="H111" s="40">
        <v>0</v>
      </c>
      <c r="I111" s="40">
        <v>0</v>
      </c>
      <c r="J111" s="41">
        <v>0</v>
      </c>
    </row>
    <row r="112" spans="1:10" x14ac:dyDescent="0.2">
      <c r="A112" s="38">
        <v>2016</v>
      </c>
      <c r="B112" s="38" t="s">
        <v>35</v>
      </c>
      <c r="C112" s="39">
        <v>32410</v>
      </c>
      <c r="D112" s="40">
        <v>0</v>
      </c>
      <c r="E112" s="39">
        <v>14700</v>
      </c>
      <c r="F112" s="39">
        <v>17710</v>
      </c>
      <c r="G112" s="40">
        <v>0</v>
      </c>
      <c r="H112" s="40">
        <v>0</v>
      </c>
      <c r="I112" s="40">
        <v>0</v>
      </c>
      <c r="J112" s="41">
        <v>0</v>
      </c>
    </row>
    <row r="113" spans="1:10" x14ac:dyDescent="0.2">
      <c r="A113" s="38">
        <v>2016</v>
      </c>
      <c r="B113" s="38" t="s">
        <v>93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1">
        <v>0</v>
      </c>
    </row>
    <row r="114" spans="1:10" x14ac:dyDescent="0.2">
      <c r="A114" s="38">
        <v>2016</v>
      </c>
      <c r="B114" s="38" t="s">
        <v>36</v>
      </c>
      <c r="C114" s="39">
        <v>307070</v>
      </c>
      <c r="D114" s="39">
        <v>6070</v>
      </c>
      <c r="E114" s="39">
        <v>281000</v>
      </c>
      <c r="F114" s="40">
        <v>0</v>
      </c>
      <c r="G114" s="39">
        <v>20000</v>
      </c>
      <c r="H114" s="40">
        <v>0</v>
      </c>
      <c r="I114" s="40">
        <v>0</v>
      </c>
      <c r="J114" s="41">
        <v>0</v>
      </c>
    </row>
    <row r="115" spans="1:10" x14ac:dyDescent="0.2">
      <c r="A115" s="38">
        <v>2016</v>
      </c>
      <c r="B115" s="38" t="s">
        <v>37</v>
      </c>
      <c r="C115" s="40">
        <v>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1">
        <v>0</v>
      </c>
    </row>
    <row r="116" spans="1:10" x14ac:dyDescent="0.2">
      <c r="A116" s="38">
        <v>2016</v>
      </c>
      <c r="B116" s="38" t="s">
        <v>39</v>
      </c>
      <c r="C116" s="39">
        <v>405009</v>
      </c>
      <c r="D116" s="39">
        <v>2761</v>
      </c>
      <c r="E116" s="39">
        <v>5248</v>
      </c>
      <c r="F116" s="39">
        <v>57000</v>
      </c>
      <c r="G116" s="40">
        <v>0</v>
      </c>
      <c r="H116" s="39">
        <v>340000</v>
      </c>
      <c r="I116" s="40">
        <v>0</v>
      </c>
      <c r="J116" s="41">
        <v>0</v>
      </c>
    </row>
    <row r="117" spans="1:10" x14ac:dyDescent="0.2">
      <c r="A117" s="38">
        <v>2016</v>
      </c>
      <c r="B117" s="38" t="s">
        <v>45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1">
        <v>0</v>
      </c>
    </row>
    <row r="118" spans="1:10" ht="22.5" x14ac:dyDescent="0.2">
      <c r="A118" s="38">
        <v>2016</v>
      </c>
      <c r="B118" s="38" t="s">
        <v>46</v>
      </c>
      <c r="C118" s="39">
        <v>11450</v>
      </c>
      <c r="D118" s="40">
        <v>50</v>
      </c>
      <c r="E118" s="39">
        <v>1900</v>
      </c>
      <c r="F118" s="39">
        <v>9500</v>
      </c>
      <c r="G118" s="40">
        <v>0</v>
      </c>
      <c r="H118" s="40">
        <v>0</v>
      </c>
      <c r="I118" s="40">
        <v>0</v>
      </c>
      <c r="J118" s="41">
        <v>0</v>
      </c>
    </row>
    <row r="119" spans="1:10" x14ac:dyDescent="0.2">
      <c r="A119" s="38">
        <v>2016</v>
      </c>
      <c r="B119" s="38" t="s">
        <v>47</v>
      </c>
      <c r="C119" s="40">
        <v>0</v>
      </c>
      <c r="D119" s="40"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1">
        <v>0</v>
      </c>
    </row>
    <row r="120" spans="1:10" x14ac:dyDescent="0.2">
      <c r="A120" s="38">
        <v>2016</v>
      </c>
      <c r="B120" s="38" t="s">
        <v>51</v>
      </c>
      <c r="C120" s="39">
        <v>231015</v>
      </c>
      <c r="D120" s="39">
        <v>13665</v>
      </c>
      <c r="E120" s="39">
        <v>217350</v>
      </c>
      <c r="F120" s="40">
        <v>0</v>
      </c>
      <c r="G120" s="40">
        <v>0</v>
      </c>
      <c r="H120" s="40">
        <v>0</v>
      </c>
      <c r="I120" s="40">
        <v>0</v>
      </c>
      <c r="J120" s="41">
        <v>0</v>
      </c>
    </row>
    <row r="121" spans="1:10" x14ac:dyDescent="0.2">
      <c r="A121" s="38">
        <v>2016</v>
      </c>
      <c r="B121" s="38" t="s">
        <v>53</v>
      </c>
      <c r="C121" s="39">
        <v>812917</v>
      </c>
      <c r="D121" s="40">
        <v>135</v>
      </c>
      <c r="E121" s="39">
        <v>10201</v>
      </c>
      <c r="F121" s="39">
        <v>2000</v>
      </c>
      <c r="G121" s="39">
        <v>36556</v>
      </c>
      <c r="H121" s="40">
        <v>0</v>
      </c>
      <c r="I121" s="39">
        <v>185275</v>
      </c>
      <c r="J121" s="42">
        <v>578750</v>
      </c>
    </row>
    <row r="122" spans="1:10" x14ac:dyDescent="0.2">
      <c r="A122" s="38">
        <v>2016</v>
      </c>
      <c r="B122" s="38" t="s">
        <v>54</v>
      </c>
      <c r="C122" s="40">
        <v>0</v>
      </c>
      <c r="D122" s="40">
        <v>0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1">
        <v>0</v>
      </c>
    </row>
    <row r="123" spans="1:10" x14ac:dyDescent="0.2">
      <c r="A123" s="38">
        <v>2016</v>
      </c>
      <c r="B123" s="38" t="s">
        <v>55</v>
      </c>
      <c r="C123" s="39">
        <v>1595068</v>
      </c>
      <c r="D123" s="39">
        <v>13550</v>
      </c>
      <c r="E123" s="39">
        <v>318617</v>
      </c>
      <c r="F123" s="39">
        <v>915000</v>
      </c>
      <c r="G123" s="40">
        <v>0</v>
      </c>
      <c r="H123" s="39">
        <v>347901</v>
      </c>
      <c r="I123" s="40">
        <v>0</v>
      </c>
      <c r="J123" s="41">
        <v>0</v>
      </c>
    </row>
    <row r="124" spans="1:10" x14ac:dyDescent="0.2">
      <c r="A124" s="38">
        <v>2016</v>
      </c>
      <c r="B124" s="38" t="s">
        <v>94</v>
      </c>
      <c r="C124" s="40">
        <v>0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1">
        <v>0</v>
      </c>
    </row>
    <row r="125" spans="1:10" x14ac:dyDescent="0.2">
      <c r="A125" s="38">
        <v>2016</v>
      </c>
      <c r="B125" s="38" t="s">
        <v>56</v>
      </c>
      <c r="C125" s="40">
        <v>350</v>
      </c>
      <c r="D125" s="40">
        <v>0</v>
      </c>
      <c r="E125" s="40">
        <v>350</v>
      </c>
      <c r="F125" s="40">
        <v>0</v>
      </c>
      <c r="G125" s="40">
        <v>0</v>
      </c>
      <c r="H125" s="40">
        <v>0</v>
      </c>
      <c r="I125" s="40">
        <v>0</v>
      </c>
      <c r="J125" s="41">
        <v>0</v>
      </c>
    </row>
    <row r="126" spans="1:10" x14ac:dyDescent="0.2">
      <c r="A126" s="38">
        <v>2016</v>
      </c>
      <c r="B126" s="38" t="s">
        <v>57</v>
      </c>
      <c r="C126" s="40">
        <v>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1">
        <v>0</v>
      </c>
    </row>
    <row r="127" spans="1:10" x14ac:dyDescent="0.2">
      <c r="A127" s="38">
        <v>2016</v>
      </c>
      <c r="B127" s="38" t="s">
        <v>58</v>
      </c>
      <c r="C127" s="39">
        <v>105579028</v>
      </c>
      <c r="D127" s="39">
        <v>168728</v>
      </c>
      <c r="E127" s="40">
        <v>300</v>
      </c>
      <c r="F127" s="39">
        <v>410000</v>
      </c>
      <c r="G127" s="40">
        <v>0</v>
      </c>
      <c r="H127" s="40">
        <v>0</v>
      </c>
      <c r="I127" s="39">
        <v>105000000</v>
      </c>
      <c r="J127" s="41">
        <v>0</v>
      </c>
    </row>
    <row r="128" spans="1:10" x14ac:dyDescent="0.2">
      <c r="A128" s="38">
        <v>2016</v>
      </c>
      <c r="B128" s="38" t="s">
        <v>59</v>
      </c>
      <c r="C128" s="39">
        <v>715300</v>
      </c>
      <c r="D128" s="39">
        <v>200300</v>
      </c>
      <c r="E128" s="39">
        <v>110000</v>
      </c>
      <c r="F128" s="39">
        <v>5000</v>
      </c>
      <c r="G128" s="40">
        <v>0</v>
      </c>
      <c r="H128" s="40">
        <v>0</v>
      </c>
      <c r="I128" s="39">
        <v>400000</v>
      </c>
      <c r="J128" s="41">
        <v>0</v>
      </c>
    </row>
    <row r="129" spans="1:10" x14ac:dyDescent="0.2">
      <c r="A129" s="38">
        <v>2016</v>
      </c>
      <c r="B129" s="38" t="s">
        <v>60</v>
      </c>
      <c r="C129" s="39">
        <v>299925</v>
      </c>
      <c r="D129" s="39">
        <v>10850</v>
      </c>
      <c r="E129" s="39">
        <v>4775</v>
      </c>
      <c r="F129" s="39">
        <v>284300</v>
      </c>
      <c r="G129" s="40">
        <v>0</v>
      </c>
      <c r="H129" s="40">
        <v>0</v>
      </c>
      <c r="I129" s="40">
        <v>0</v>
      </c>
      <c r="J129" s="41">
        <v>0</v>
      </c>
    </row>
    <row r="130" spans="1:10" x14ac:dyDescent="0.2">
      <c r="A130" s="38">
        <v>2016</v>
      </c>
      <c r="B130" s="38" t="s">
        <v>61</v>
      </c>
      <c r="C130" s="39">
        <v>48410</v>
      </c>
      <c r="D130" s="39">
        <v>1310</v>
      </c>
      <c r="E130" s="39">
        <v>43200</v>
      </c>
      <c r="F130" s="39">
        <v>3900</v>
      </c>
      <c r="G130" s="40">
        <v>0</v>
      </c>
      <c r="H130" s="40">
        <v>0</v>
      </c>
      <c r="I130" s="40">
        <v>0</v>
      </c>
      <c r="J130" s="41">
        <v>0</v>
      </c>
    </row>
    <row r="131" spans="1:10" x14ac:dyDescent="0.2">
      <c r="A131" s="38">
        <v>2016</v>
      </c>
      <c r="B131" s="38" t="s">
        <v>62</v>
      </c>
      <c r="C131" s="39">
        <v>693434</v>
      </c>
      <c r="D131" s="39">
        <v>180746</v>
      </c>
      <c r="E131" s="39">
        <v>252688</v>
      </c>
      <c r="F131" s="39">
        <v>260000</v>
      </c>
      <c r="G131" s="40">
        <v>0</v>
      </c>
      <c r="H131" s="40">
        <v>0</v>
      </c>
      <c r="I131" s="40">
        <v>0</v>
      </c>
      <c r="J131" s="41">
        <v>0</v>
      </c>
    </row>
    <row r="132" spans="1:10" x14ac:dyDescent="0.2">
      <c r="A132" s="38">
        <v>2016</v>
      </c>
      <c r="B132" s="38" t="s">
        <v>63</v>
      </c>
      <c r="C132" s="39">
        <v>177500</v>
      </c>
      <c r="D132" s="39">
        <v>1200</v>
      </c>
      <c r="E132" s="39">
        <v>10200</v>
      </c>
      <c r="F132" s="39">
        <v>161100</v>
      </c>
      <c r="G132" s="40">
        <v>0</v>
      </c>
      <c r="H132" s="40">
        <v>0</v>
      </c>
      <c r="I132" s="39">
        <v>5000</v>
      </c>
      <c r="J132" s="41">
        <v>0</v>
      </c>
    </row>
    <row r="133" spans="1:10" x14ac:dyDescent="0.2">
      <c r="A133" s="38">
        <v>2016</v>
      </c>
      <c r="B133" s="38" t="s">
        <v>64</v>
      </c>
      <c r="C133" s="39">
        <v>150004</v>
      </c>
      <c r="D133" s="40">
        <v>2</v>
      </c>
      <c r="E133" s="39">
        <v>150000</v>
      </c>
      <c r="F133" s="40">
        <v>0</v>
      </c>
      <c r="G133" s="40">
        <v>0</v>
      </c>
      <c r="H133" s="40">
        <v>2</v>
      </c>
      <c r="I133" s="40">
        <v>0</v>
      </c>
      <c r="J133" s="41">
        <v>0</v>
      </c>
    </row>
    <row r="134" spans="1:10" x14ac:dyDescent="0.2">
      <c r="A134" s="38">
        <v>2016</v>
      </c>
      <c r="B134" s="38" t="s">
        <v>95</v>
      </c>
      <c r="C134" s="40">
        <v>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1">
        <v>0</v>
      </c>
    </row>
    <row r="135" spans="1:10" x14ac:dyDescent="0.2">
      <c r="A135" s="38">
        <v>2016</v>
      </c>
      <c r="B135" s="38" t="s">
        <v>65</v>
      </c>
      <c r="C135" s="39">
        <v>11222283</v>
      </c>
      <c r="D135" s="39">
        <v>6401</v>
      </c>
      <c r="E135" s="39">
        <v>11600</v>
      </c>
      <c r="F135" s="40">
        <v>500</v>
      </c>
      <c r="G135" s="39">
        <v>83000</v>
      </c>
      <c r="H135" s="40">
        <v>0</v>
      </c>
      <c r="I135" s="39">
        <v>775200</v>
      </c>
      <c r="J135" s="42">
        <v>10345582</v>
      </c>
    </row>
    <row r="136" spans="1:10" x14ac:dyDescent="0.2">
      <c r="A136" s="38">
        <v>2016</v>
      </c>
      <c r="B136" s="38" t="s">
        <v>66</v>
      </c>
      <c r="C136" s="39">
        <v>300120</v>
      </c>
      <c r="D136" s="40">
        <v>120</v>
      </c>
      <c r="E136" s="39">
        <v>200000</v>
      </c>
      <c r="F136" s="39">
        <v>100000</v>
      </c>
      <c r="G136" s="40">
        <v>0</v>
      </c>
      <c r="H136" s="40">
        <v>0</v>
      </c>
      <c r="I136" s="40">
        <v>0</v>
      </c>
      <c r="J136" s="41">
        <v>0</v>
      </c>
    </row>
    <row r="137" spans="1:10" x14ac:dyDescent="0.2">
      <c r="A137" s="38">
        <v>2016</v>
      </c>
      <c r="B137" s="38" t="s">
        <v>67</v>
      </c>
      <c r="C137" s="39">
        <v>1080921</v>
      </c>
      <c r="D137" s="39">
        <v>603762</v>
      </c>
      <c r="E137" s="39">
        <v>477159</v>
      </c>
      <c r="F137" s="40">
        <v>0</v>
      </c>
      <c r="G137" s="40">
        <v>0</v>
      </c>
      <c r="H137" s="40">
        <v>0</v>
      </c>
      <c r="I137" s="40">
        <v>0</v>
      </c>
      <c r="J137" s="41">
        <v>0</v>
      </c>
    </row>
    <row r="138" spans="1:10" x14ac:dyDescent="0.2">
      <c r="A138" s="38">
        <v>2016</v>
      </c>
      <c r="B138" s="38" t="s">
        <v>68</v>
      </c>
      <c r="C138" s="39">
        <v>242200</v>
      </c>
      <c r="D138" s="39">
        <v>27350</v>
      </c>
      <c r="E138" s="39">
        <v>214850</v>
      </c>
      <c r="F138" s="40">
        <v>0</v>
      </c>
      <c r="G138" s="40">
        <v>0</v>
      </c>
      <c r="H138" s="40">
        <v>0</v>
      </c>
      <c r="I138" s="40">
        <v>0</v>
      </c>
      <c r="J138" s="41">
        <v>0</v>
      </c>
    </row>
    <row r="139" spans="1:10" x14ac:dyDescent="0.2">
      <c r="A139" s="38">
        <v>2016</v>
      </c>
      <c r="B139" s="38" t="s">
        <v>69</v>
      </c>
      <c r="C139" s="40">
        <v>0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1">
        <v>0</v>
      </c>
    </row>
    <row r="140" spans="1:10" x14ac:dyDescent="0.2">
      <c r="A140" s="38">
        <v>2016</v>
      </c>
      <c r="B140" s="38" t="s">
        <v>70</v>
      </c>
      <c r="C140" s="39">
        <v>3620</v>
      </c>
      <c r="D140" s="39">
        <v>2000</v>
      </c>
      <c r="E140" s="40">
        <v>620</v>
      </c>
      <c r="F140" s="40">
        <v>0</v>
      </c>
      <c r="G140" s="39">
        <v>1000</v>
      </c>
      <c r="H140" s="40">
        <v>0</v>
      </c>
      <c r="I140" s="40">
        <v>0</v>
      </c>
      <c r="J140" s="41">
        <v>0</v>
      </c>
    </row>
    <row r="141" spans="1:10" ht="22.5" x14ac:dyDescent="0.2">
      <c r="A141" s="38">
        <v>2016</v>
      </c>
      <c r="B141" s="38" t="s">
        <v>71</v>
      </c>
      <c r="C141" s="39">
        <v>21201</v>
      </c>
      <c r="D141" s="40">
        <v>0</v>
      </c>
      <c r="E141" s="39">
        <v>1201</v>
      </c>
      <c r="F141" s="40">
        <v>0</v>
      </c>
      <c r="G141" s="40">
        <v>0</v>
      </c>
      <c r="H141" s="39">
        <v>20000</v>
      </c>
      <c r="I141" s="40">
        <v>0</v>
      </c>
      <c r="J141" s="41">
        <v>0</v>
      </c>
    </row>
    <row r="142" spans="1:10" x14ac:dyDescent="0.2">
      <c r="A142" s="38">
        <v>2016</v>
      </c>
      <c r="B142" s="38" t="s">
        <v>72</v>
      </c>
      <c r="C142" s="39">
        <v>29602</v>
      </c>
      <c r="D142" s="40">
        <v>0</v>
      </c>
      <c r="E142" s="39">
        <v>29102</v>
      </c>
      <c r="F142" s="40">
        <v>500</v>
      </c>
      <c r="G142" s="40">
        <v>0</v>
      </c>
      <c r="H142" s="40">
        <v>0</v>
      </c>
      <c r="I142" s="40">
        <v>0</v>
      </c>
      <c r="J142" s="41">
        <v>0</v>
      </c>
    </row>
    <row r="143" spans="1:10" ht="22.5" x14ac:dyDescent="0.2">
      <c r="A143" s="38">
        <v>2016</v>
      </c>
      <c r="B143" s="38" t="s">
        <v>73</v>
      </c>
      <c r="C143" s="39">
        <v>629245</v>
      </c>
      <c r="D143" s="39">
        <v>624045</v>
      </c>
      <c r="E143" s="39">
        <v>5200</v>
      </c>
      <c r="F143" s="40">
        <v>0</v>
      </c>
      <c r="G143" s="40">
        <v>0</v>
      </c>
      <c r="H143" s="40">
        <v>0</v>
      </c>
      <c r="I143" s="40">
        <v>0</v>
      </c>
      <c r="J143" s="41">
        <v>0</v>
      </c>
    </row>
    <row r="144" spans="1:10" x14ac:dyDescent="0.2">
      <c r="A144" s="38">
        <v>2016</v>
      </c>
      <c r="B144" s="38" t="s">
        <v>74</v>
      </c>
      <c r="C144" s="39">
        <v>4286760</v>
      </c>
      <c r="D144" s="39">
        <v>178210</v>
      </c>
      <c r="E144" s="39">
        <v>285700</v>
      </c>
      <c r="F144" s="39">
        <v>4500</v>
      </c>
      <c r="G144" s="40">
        <v>0</v>
      </c>
      <c r="H144" s="40">
        <v>0</v>
      </c>
      <c r="I144" s="40">
        <v>0</v>
      </c>
      <c r="J144" s="42">
        <v>3818350</v>
      </c>
    </row>
    <row r="145" spans="1:10" ht="22.5" x14ac:dyDescent="0.2">
      <c r="A145" s="38">
        <v>2016</v>
      </c>
      <c r="B145" s="38" t="s">
        <v>96</v>
      </c>
      <c r="C145" s="40">
        <v>0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1">
        <v>0</v>
      </c>
    </row>
    <row r="146" spans="1:10" ht="22.5" x14ac:dyDescent="0.2">
      <c r="A146" s="38">
        <v>2016</v>
      </c>
      <c r="B146" s="38" t="s">
        <v>75</v>
      </c>
      <c r="C146" s="39">
        <v>1936</v>
      </c>
      <c r="D146" s="40">
        <v>0</v>
      </c>
      <c r="E146" s="39">
        <v>1800</v>
      </c>
      <c r="F146" s="40">
        <v>0</v>
      </c>
      <c r="G146" s="40">
        <v>136</v>
      </c>
      <c r="H146" s="40">
        <v>0</v>
      </c>
      <c r="I146" s="40">
        <v>0</v>
      </c>
      <c r="J146" s="41">
        <v>0</v>
      </c>
    </row>
    <row r="147" spans="1:10" ht="22.5" x14ac:dyDescent="0.2">
      <c r="A147" s="38">
        <v>2016</v>
      </c>
      <c r="B147" s="38" t="s">
        <v>76</v>
      </c>
      <c r="C147" s="39">
        <v>12215711</v>
      </c>
      <c r="D147" s="39">
        <v>3100</v>
      </c>
      <c r="E147" s="39">
        <v>54560</v>
      </c>
      <c r="F147" s="39">
        <v>3000</v>
      </c>
      <c r="G147" s="39">
        <v>2500</v>
      </c>
      <c r="H147" s="40">
        <v>0</v>
      </c>
      <c r="I147" s="40">
        <v>0</v>
      </c>
      <c r="J147" s="42">
        <v>12152551</v>
      </c>
    </row>
    <row r="148" spans="1:10" x14ac:dyDescent="0.2">
      <c r="A148" s="38">
        <v>2016</v>
      </c>
      <c r="B148" s="38" t="s">
        <v>77</v>
      </c>
      <c r="C148" s="39">
        <v>20200</v>
      </c>
      <c r="D148" s="39">
        <v>15200</v>
      </c>
      <c r="E148" s="39">
        <v>5000</v>
      </c>
      <c r="F148" s="40">
        <v>0</v>
      </c>
      <c r="G148" s="40">
        <v>0</v>
      </c>
      <c r="H148" s="40">
        <v>0</v>
      </c>
      <c r="I148" s="40">
        <v>0</v>
      </c>
      <c r="J148" s="41">
        <v>0</v>
      </c>
    </row>
    <row r="149" spans="1:10" ht="22.5" x14ac:dyDescent="0.2">
      <c r="A149" s="38">
        <v>2016</v>
      </c>
      <c r="B149" s="38" t="s">
        <v>78</v>
      </c>
      <c r="C149" s="39">
        <v>275222</v>
      </c>
      <c r="D149" s="39">
        <v>3700</v>
      </c>
      <c r="E149" s="39">
        <v>1022</v>
      </c>
      <c r="F149" s="39">
        <v>50000</v>
      </c>
      <c r="G149" s="40">
        <v>500</v>
      </c>
      <c r="H149" s="40">
        <v>0</v>
      </c>
      <c r="I149" s="39">
        <v>220000</v>
      </c>
      <c r="J149" s="41">
        <v>0</v>
      </c>
    </row>
    <row r="150" spans="1:10" x14ac:dyDescent="0.2">
      <c r="A150" s="38">
        <v>2016</v>
      </c>
      <c r="B150" s="38" t="s">
        <v>79</v>
      </c>
      <c r="C150" s="39">
        <v>8603</v>
      </c>
      <c r="D150" s="39">
        <v>6603</v>
      </c>
      <c r="E150" s="39">
        <v>2000</v>
      </c>
      <c r="F150" s="40">
        <v>0</v>
      </c>
      <c r="G150" s="40">
        <v>0</v>
      </c>
      <c r="H150" s="40">
        <v>0</v>
      </c>
      <c r="I150" s="40">
        <v>0</v>
      </c>
      <c r="J150" s="41">
        <v>0</v>
      </c>
    </row>
    <row r="151" spans="1:10" x14ac:dyDescent="0.2">
      <c r="A151" s="38">
        <v>2016</v>
      </c>
      <c r="B151" s="38" t="s">
        <v>80</v>
      </c>
      <c r="C151" s="39">
        <v>215711</v>
      </c>
      <c r="D151" s="39">
        <v>112500</v>
      </c>
      <c r="E151" s="39">
        <v>48701</v>
      </c>
      <c r="F151" s="39">
        <v>2510</v>
      </c>
      <c r="G151" s="40">
        <v>0</v>
      </c>
      <c r="H151" s="39">
        <v>52000</v>
      </c>
      <c r="I151" s="40">
        <v>0</v>
      </c>
      <c r="J151" s="41">
        <v>0</v>
      </c>
    </row>
    <row r="152" spans="1:10" x14ac:dyDescent="0.2">
      <c r="A152" s="38">
        <v>2016</v>
      </c>
      <c r="B152" s="38" t="s">
        <v>81</v>
      </c>
      <c r="C152" s="40">
        <v>0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1">
        <v>0</v>
      </c>
    </row>
    <row r="153" spans="1:10" x14ac:dyDescent="0.2">
      <c r="A153" s="38">
        <v>2016</v>
      </c>
      <c r="B153" s="38" t="s">
        <v>82</v>
      </c>
      <c r="C153" s="39">
        <v>295712</v>
      </c>
      <c r="D153" s="39">
        <v>5801</v>
      </c>
      <c r="E153" s="39">
        <v>1900</v>
      </c>
      <c r="F153" s="39">
        <v>1800</v>
      </c>
      <c r="G153" s="40">
        <v>0</v>
      </c>
      <c r="H153" s="39">
        <v>286211</v>
      </c>
      <c r="I153" s="40">
        <v>0</v>
      </c>
      <c r="J153" s="41">
        <v>0</v>
      </c>
    </row>
    <row r="154" spans="1:10" x14ac:dyDescent="0.2">
      <c r="A154" s="38">
        <v>2016</v>
      </c>
      <c r="B154" s="38" t="s">
        <v>83</v>
      </c>
      <c r="C154" s="39">
        <v>3103</v>
      </c>
      <c r="D154" s="40">
        <v>100</v>
      </c>
      <c r="E154" s="39">
        <v>1003</v>
      </c>
      <c r="F154" s="39">
        <v>2000</v>
      </c>
      <c r="G154" s="40">
        <v>0</v>
      </c>
      <c r="H154" s="40">
        <v>0</v>
      </c>
      <c r="I154" s="40">
        <v>0</v>
      </c>
      <c r="J154" s="41">
        <v>0</v>
      </c>
    </row>
    <row r="155" spans="1:10" x14ac:dyDescent="0.2">
      <c r="A155" s="38">
        <v>2016</v>
      </c>
      <c r="B155" s="38" t="s">
        <v>84</v>
      </c>
      <c r="C155" s="39">
        <v>665106</v>
      </c>
      <c r="D155" s="39">
        <v>126100</v>
      </c>
      <c r="E155" s="39">
        <v>539006</v>
      </c>
      <c r="F155" s="40">
        <v>0</v>
      </c>
      <c r="G155" s="40">
        <v>0</v>
      </c>
      <c r="H155" s="40">
        <v>0</v>
      </c>
      <c r="I155" s="40">
        <v>0</v>
      </c>
      <c r="J155" s="41">
        <v>0</v>
      </c>
    </row>
    <row r="156" spans="1:10" x14ac:dyDescent="0.2">
      <c r="A156" s="38">
        <v>2016</v>
      </c>
      <c r="B156" s="38" t="s">
        <v>97</v>
      </c>
      <c r="C156" s="39">
        <v>8550</v>
      </c>
      <c r="D156" s="40">
        <v>100</v>
      </c>
      <c r="E156" s="39">
        <v>1700</v>
      </c>
      <c r="F156" s="39">
        <v>5750</v>
      </c>
      <c r="G156" s="39">
        <v>1000</v>
      </c>
      <c r="H156" s="40">
        <v>0</v>
      </c>
      <c r="I156" s="40">
        <v>0</v>
      </c>
      <c r="J156" s="41">
        <v>0</v>
      </c>
    </row>
    <row r="157" spans="1:10" x14ac:dyDescent="0.2">
      <c r="A157" s="38">
        <v>2016</v>
      </c>
      <c r="B157" s="38" t="s">
        <v>85</v>
      </c>
      <c r="C157" s="40">
        <v>0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1">
        <v>0</v>
      </c>
    </row>
    <row r="158" spans="1:10" x14ac:dyDescent="0.2">
      <c r="A158" s="38">
        <v>2016</v>
      </c>
      <c r="B158" s="38" t="s">
        <v>86</v>
      </c>
      <c r="C158" s="39">
        <v>434250</v>
      </c>
      <c r="D158" s="39">
        <v>7950</v>
      </c>
      <c r="E158" s="39">
        <v>407800</v>
      </c>
      <c r="F158" s="39">
        <v>13500</v>
      </c>
      <c r="G158" s="40">
        <v>0</v>
      </c>
      <c r="H158" s="39">
        <v>5000</v>
      </c>
      <c r="I158" s="40">
        <v>0</v>
      </c>
      <c r="J158" s="41">
        <v>0</v>
      </c>
    </row>
    <row r="159" spans="1:10" x14ac:dyDescent="0.2">
      <c r="A159" s="38">
        <v>2016</v>
      </c>
      <c r="B159" s="38" t="s">
        <v>98</v>
      </c>
      <c r="C159" s="40">
        <v>0</v>
      </c>
      <c r="D159" s="40">
        <v>0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1">
        <v>0</v>
      </c>
    </row>
    <row r="160" spans="1:10" x14ac:dyDescent="0.2">
      <c r="A160" s="38">
        <v>2016</v>
      </c>
      <c r="B160" s="38" t="s">
        <v>87</v>
      </c>
      <c r="C160" s="39">
        <v>8664</v>
      </c>
      <c r="D160" s="40">
        <v>502</v>
      </c>
      <c r="E160" s="39">
        <v>2662</v>
      </c>
      <c r="F160" s="39">
        <v>5500</v>
      </c>
      <c r="G160" s="40">
        <v>0</v>
      </c>
      <c r="H160" s="40">
        <v>0</v>
      </c>
      <c r="I160" s="40">
        <v>0</v>
      </c>
      <c r="J160" s="41">
        <v>0</v>
      </c>
    </row>
    <row r="161" spans="1:10" x14ac:dyDescent="0.2">
      <c r="A161" s="38">
        <v>2016</v>
      </c>
      <c r="B161" s="38" t="s">
        <v>88</v>
      </c>
      <c r="C161" s="39">
        <v>40363</v>
      </c>
      <c r="D161" s="39">
        <v>7461</v>
      </c>
      <c r="E161" s="39">
        <v>28902</v>
      </c>
      <c r="F161" s="39">
        <v>4000</v>
      </c>
      <c r="G161" s="40">
        <v>0</v>
      </c>
      <c r="H161" s="40">
        <v>0</v>
      </c>
      <c r="I161" s="40">
        <v>0</v>
      </c>
      <c r="J161" s="41">
        <v>0</v>
      </c>
    </row>
    <row r="162" spans="1:10" x14ac:dyDescent="0.2">
      <c r="A162" s="38">
        <v>2016</v>
      </c>
      <c r="B162" s="38" t="s">
        <v>91</v>
      </c>
      <c r="C162" s="39">
        <v>5001900</v>
      </c>
      <c r="D162" s="40">
        <v>0</v>
      </c>
      <c r="E162" s="39">
        <v>1900</v>
      </c>
      <c r="F162" s="40">
        <v>0</v>
      </c>
      <c r="G162" s="40">
        <v>0</v>
      </c>
      <c r="H162" s="40">
        <v>0</v>
      </c>
      <c r="I162" s="40">
        <v>0</v>
      </c>
      <c r="J162" s="42">
        <v>5000000</v>
      </c>
    </row>
    <row r="163" spans="1:10" x14ac:dyDescent="0.2">
      <c r="A163" s="38">
        <v>2016</v>
      </c>
      <c r="B163" s="38" t="s">
        <v>92</v>
      </c>
      <c r="C163" s="39">
        <v>197020</v>
      </c>
      <c r="D163" s="39">
        <v>17000</v>
      </c>
      <c r="E163" s="39">
        <v>177020</v>
      </c>
      <c r="F163" s="39">
        <v>3000</v>
      </c>
      <c r="G163" s="40">
        <v>0</v>
      </c>
      <c r="H163" s="40">
        <v>0</v>
      </c>
      <c r="I163" s="40">
        <v>0</v>
      </c>
      <c r="J163" s="41">
        <v>0</v>
      </c>
    </row>
    <row r="164" spans="1:10" x14ac:dyDescent="0.2">
      <c r="A164" s="38">
        <v>2017</v>
      </c>
      <c r="B164" s="38" t="s">
        <v>35</v>
      </c>
      <c r="C164" s="39">
        <v>14101</v>
      </c>
      <c r="D164" s="39">
        <v>3001</v>
      </c>
      <c r="E164" s="39">
        <v>1100</v>
      </c>
      <c r="F164" s="39">
        <v>10000</v>
      </c>
      <c r="G164" s="40">
        <v>0</v>
      </c>
      <c r="H164" s="40">
        <v>0</v>
      </c>
      <c r="I164" s="40">
        <v>0</v>
      </c>
      <c r="J164" s="41">
        <v>0</v>
      </c>
    </row>
    <row r="165" spans="1:10" x14ac:dyDescent="0.2">
      <c r="A165" s="38">
        <v>2017</v>
      </c>
      <c r="B165" s="38" t="s">
        <v>93</v>
      </c>
      <c r="C165" s="40">
        <v>0</v>
      </c>
      <c r="D165" s="40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1">
        <v>0</v>
      </c>
    </row>
    <row r="166" spans="1:10" x14ac:dyDescent="0.2">
      <c r="A166" s="38">
        <v>2017</v>
      </c>
      <c r="B166" s="38" t="s">
        <v>36</v>
      </c>
      <c r="C166" s="39">
        <v>11957</v>
      </c>
      <c r="D166" s="40">
        <v>200</v>
      </c>
      <c r="E166" s="39">
        <v>4730</v>
      </c>
      <c r="F166" s="39">
        <v>7027</v>
      </c>
      <c r="G166" s="40">
        <v>0</v>
      </c>
      <c r="H166" s="40">
        <v>0</v>
      </c>
      <c r="I166" s="40">
        <v>0</v>
      </c>
      <c r="J166" s="41">
        <v>0</v>
      </c>
    </row>
    <row r="167" spans="1:10" x14ac:dyDescent="0.2">
      <c r="A167" s="38">
        <v>2017</v>
      </c>
      <c r="B167" s="38" t="s">
        <v>37</v>
      </c>
      <c r="C167" s="39">
        <v>11448706</v>
      </c>
      <c r="D167" s="39">
        <v>32350</v>
      </c>
      <c r="E167" s="39">
        <v>173501</v>
      </c>
      <c r="F167" s="40">
        <v>0</v>
      </c>
      <c r="G167" s="40">
        <v>0</v>
      </c>
      <c r="H167" s="40">
        <v>0</v>
      </c>
      <c r="I167" s="39">
        <v>7400000</v>
      </c>
      <c r="J167" s="42">
        <v>3842855</v>
      </c>
    </row>
    <row r="168" spans="1:10" x14ac:dyDescent="0.2">
      <c r="A168" s="38">
        <v>2017</v>
      </c>
      <c r="B168" s="38" t="s">
        <v>39</v>
      </c>
      <c r="C168" s="39">
        <v>240963</v>
      </c>
      <c r="D168" s="39">
        <v>23853</v>
      </c>
      <c r="E168" s="39">
        <v>121210</v>
      </c>
      <c r="F168" s="39">
        <v>60800</v>
      </c>
      <c r="G168" s="39">
        <v>35100</v>
      </c>
      <c r="H168" s="40">
        <v>0</v>
      </c>
      <c r="I168" s="40">
        <v>0</v>
      </c>
      <c r="J168" s="41">
        <v>0</v>
      </c>
    </row>
    <row r="169" spans="1:10" x14ac:dyDescent="0.2">
      <c r="A169" s="38">
        <v>2017</v>
      </c>
      <c r="B169" s="38" t="s">
        <v>45</v>
      </c>
      <c r="C169" s="40">
        <v>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1">
        <v>0</v>
      </c>
    </row>
    <row r="170" spans="1:10" ht="22.5" x14ac:dyDescent="0.2">
      <c r="A170" s="38">
        <v>2017</v>
      </c>
      <c r="B170" s="38" t="s">
        <v>46</v>
      </c>
      <c r="C170" s="39">
        <v>8028</v>
      </c>
      <c r="D170" s="39">
        <v>7028</v>
      </c>
      <c r="E170" s="39">
        <v>1000</v>
      </c>
      <c r="F170" s="40">
        <v>0</v>
      </c>
      <c r="G170" s="40">
        <v>0</v>
      </c>
      <c r="H170" s="40">
        <v>0</v>
      </c>
      <c r="I170" s="40">
        <v>0</v>
      </c>
      <c r="J170" s="41">
        <v>0</v>
      </c>
    </row>
    <row r="171" spans="1:10" x14ac:dyDescent="0.2">
      <c r="A171" s="38">
        <v>2017</v>
      </c>
      <c r="B171" s="38" t="s">
        <v>47</v>
      </c>
      <c r="C171" s="39">
        <v>13002</v>
      </c>
      <c r="D171" s="39">
        <v>12002</v>
      </c>
      <c r="E171" s="39">
        <v>1000</v>
      </c>
      <c r="F171" s="40">
        <v>0</v>
      </c>
      <c r="G171" s="40">
        <v>0</v>
      </c>
      <c r="H171" s="40">
        <v>0</v>
      </c>
      <c r="I171" s="40">
        <v>0</v>
      </c>
      <c r="J171" s="41">
        <v>0</v>
      </c>
    </row>
    <row r="172" spans="1:10" x14ac:dyDescent="0.2">
      <c r="A172" s="38">
        <v>2017</v>
      </c>
      <c r="B172" s="38" t="s">
        <v>51</v>
      </c>
      <c r="C172" s="39">
        <v>2366816</v>
      </c>
      <c r="D172" s="39">
        <v>310760</v>
      </c>
      <c r="E172" s="39">
        <v>1756056</v>
      </c>
      <c r="F172" s="39">
        <v>300000</v>
      </c>
      <c r="G172" s="40">
        <v>0</v>
      </c>
      <c r="H172" s="40">
        <v>0</v>
      </c>
      <c r="I172" s="40">
        <v>0</v>
      </c>
      <c r="J172" s="41">
        <v>0</v>
      </c>
    </row>
    <row r="173" spans="1:10" x14ac:dyDescent="0.2">
      <c r="A173" s="38">
        <v>2017</v>
      </c>
      <c r="B173" s="38" t="s">
        <v>53</v>
      </c>
      <c r="C173" s="39">
        <v>415700</v>
      </c>
      <c r="D173" s="39">
        <v>1000</v>
      </c>
      <c r="E173" s="39">
        <v>25200</v>
      </c>
      <c r="F173" s="40">
        <v>300</v>
      </c>
      <c r="G173" s="39">
        <v>10200</v>
      </c>
      <c r="H173" s="39">
        <v>354000</v>
      </c>
      <c r="I173" s="39">
        <v>25000</v>
      </c>
      <c r="J173" s="41">
        <v>0</v>
      </c>
    </row>
    <row r="174" spans="1:10" x14ac:dyDescent="0.2">
      <c r="A174" s="38">
        <v>2017</v>
      </c>
      <c r="B174" s="38" t="s">
        <v>54</v>
      </c>
      <c r="C174" s="40">
        <v>0</v>
      </c>
      <c r="D174" s="40">
        <v>0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1">
        <v>0</v>
      </c>
    </row>
    <row r="175" spans="1:10" x14ac:dyDescent="0.2">
      <c r="A175" s="38">
        <v>2017</v>
      </c>
      <c r="B175" s="38" t="s">
        <v>55</v>
      </c>
      <c r="C175" s="39">
        <v>14771</v>
      </c>
      <c r="D175" s="39">
        <v>14667</v>
      </c>
      <c r="E175" s="40">
        <v>104</v>
      </c>
      <c r="F175" s="40">
        <v>0</v>
      </c>
      <c r="G175" s="40">
        <v>0</v>
      </c>
      <c r="H175" s="40">
        <v>0</v>
      </c>
      <c r="I175" s="40">
        <v>0</v>
      </c>
      <c r="J175" s="41">
        <v>0</v>
      </c>
    </row>
    <row r="176" spans="1:10" x14ac:dyDescent="0.2">
      <c r="A176" s="38">
        <v>2017</v>
      </c>
      <c r="B176" s="38" t="s">
        <v>94</v>
      </c>
      <c r="C176" s="40">
        <v>0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1">
        <v>0</v>
      </c>
    </row>
    <row r="177" spans="1:10" x14ac:dyDescent="0.2">
      <c r="A177" s="38">
        <v>2017</v>
      </c>
      <c r="B177" s="38" t="s">
        <v>56</v>
      </c>
      <c r="C177" s="39">
        <v>5000</v>
      </c>
      <c r="D177" s="40">
        <v>0</v>
      </c>
      <c r="E177" s="39">
        <v>5000</v>
      </c>
      <c r="F177" s="40">
        <v>0</v>
      </c>
      <c r="G177" s="40">
        <v>0</v>
      </c>
      <c r="H177" s="40">
        <v>0</v>
      </c>
      <c r="I177" s="40">
        <v>0</v>
      </c>
      <c r="J177" s="41">
        <v>0</v>
      </c>
    </row>
    <row r="178" spans="1:10" x14ac:dyDescent="0.2">
      <c r="A178" s="38">
        <v>2017</v>
      </c>
      <c r="B178" s="38" t="s">
        <v>57</v>
      </c>
      <c r="C178" s="40">
        <v>0</v>
      </c>
      <c r="D178" s="40">
        <v>0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1">
        <v>0</v>
      </c>
    </row>
    <row r="179" spans="1:10" x14ac:dyDescent="0.2">
      <c r="A179" s="38">
        <v>2017</v>
      </c>
      <c r="B179" s="38" t="s">
        <v>58</v>
      </c>
      <c r="C179" s="39">
        <v>35412565</v>
      </c>
      <c r="D179" s="39">
        <v>300009</v>
      </c>
      <c r="E179" s="39">
        <v>2006</v>
      </c>
      <c r="F179" s="40">
        <v>550</v>
      </c>
      <c r="G179" s="40">
        <v>0</v>
      </c>
      <c r="H179" s="40">
        <v>0</v>
      </c>
      <c r="I179" s="39">
        <v>35110000</v>
      </c>
      <c r="J179" s="41">
        <v>0</v>
      </c>
    </row>
    <row r="180" spans="1:10" x14ac:dyDescent="0.2">
      <c r="A180" s="38">
        <v>2017</v>
      </c>
      <c r="B180" s="38" t="s">
        <v>59</v>
      </c>
      <c r="C180" s="39">
        <v>2655</v>
      </c>
      <c r="D180" s="39">
        <v>2302</v>
      </c>
      <c r="E180" s="40">
        <v>353</v>
      </c>
      <c r="F180" s="40">
        <v>0</v>
      </c>
      <c r="G180" s="40">
        <v>0</v>
      </c>
      <c r="H180" s="40">
        <v>0</v>
      </c>
      <c r="I180" s="40">
        <v>0</v>
      </c>
      <c r="J180" s="41">
        <v>0</v>
      </c>
    </row>
    <row r="181" spans="1:10" x14ac:dyDescent="0.2">
      <c r="A181" s="38">
        <v>2017</v>
      </c>
      <c r="B181" s="38" t="s">
        <v>60</v>
      </c>
      <c r="C181" s="39">
        <v>2864170</v>
      </c>
      <c r="D181" s="40">
        <v>515</v>
      </c>
      <c r="E181" s="39">
        <v>11800</v>
      </c>
      <c r="F181" s="39">
        <v>45350</v>
      </c>
      <c r="G181" s="39">
        <v>1000</v>
      </c>
      <c r="H181" s="39">
        <v>16905</v>
      </c>
      <c r="I181" s="39">
        <v>2788600</v>
      </c>
      <c r="J181" s="41">
        <v>0</v>
      </c>
    </row>
    <row r="182" spans="1:10" x14ac:dyDescent="0.2">
      <c r="A182" s="38">
        <v>2017</v>
      </c>
      <c r="B182" s="38" t="s">
        <v>61</v>
      </c>
      <c r="C182" s="39">
        <v>40242411</v>
      </c>
      <c r="D182" s="40">
        <v>0</v>
      </c>
      <c r="E182" s="39">
        <v>55050</v>
      </c>
      <c r="F182" s="39">
        <v>18108</v>
      </c>
      <c r="G182" s="40">
        <v>0</v>
      </c>
      <c r="H182" s="39">
        <v>560000</v>
      </c>
      <c r="I182" s="40">
        <v>0</v>
      </c>
      <c r="J182" s="42">
        <v>39609253</v>
      </c>
    </row>
    <row r="183" spans="1:10" x14ac:dyDescent="0.2">
      <c r="A183" s="38">
        <v>2017</v>
      </c>
      <c r="B183" s="38" t="s">
        <v>62</v>
      </c>
      <c r="C183" s="39">
        <v>308664</v>
      </c>
      <c r="D183" s="39">
        <v>308656</v>
      </c>
      <c r="E183" s="40">
        <v>8</v>
      </c>
      <c r="F183" s="40">
        <v>0</v>
      </c>
      <c r="G183" s="40">
        <v>0</v>
      </c>
      <c r="H183" s="40">
        <v>0</v>
      </c>
      <c r="I183" s="40">
        <v>0</v>
      </c>
      <c r="J183" s="41">
        <v>0</v>
      </c>
    </row>
    <row r="184" spans="1:10" x14ac:dyDescent="0.2">
      <c r="A184" s="38">
        <v>2017</v>
      </c>
      <c r="B184" s="38" t="s">
        <v>63</v>
      </c>
      <c r="C184" s="39">
        <v>23200</v>
      </c>
      <c r="D184" s="39">
        <v>2000</v>
      </c>
      <c r="E184" s="40">
        <v>200</v>
      </c>
      <c r="F184" s="39">
        <v>21000</v>
      </c>
      <c r="G184" s="40">
        <v>0</v>
      </c>
      <c r="H184" s="40">
        <v>0</v>
      </c>
      <c r="I184" s="40">
        <v>0</v>
      </c>
      <c r="J184" s="41">
        <v>0</v>
      </c>
    </row>
    <row r="185" spans="1:10" x14ac:dyDescent="0.2">
      <c r="A185" s="38">
        <v>2017</v>
      </c>
      <c r="B185" s="38" t="s">
        <v>64</v>
      </c>
      <c r="C185" s="39">
        <v>109236</v>
      </c>
      <c r="D185" s="40">
        <v>1</v>
      </c>
      <c r="E185" s="40">
        <v>0</v>
      </c>
      <c r="F185" s="39">
        <v>109235</v>
      </c>
      <c r="G185" s="40">
        <v>0</v>
      </c>
      <c r="H185" s="40">
        <v>0</v>
      </c>
      <c r="I185" s="40">
        <v>0</v>
      </c>
      <c r="J185" s="41">
        <v>0</v>
      </c>
    </row>
    <row r="186" spans="1:10" x14ac:dyDescent="0.2">
      <c r="A186" s="38">
        <v>2017</v>
      </c>
      <c r="B186" s="38" t="s">
        <v>95</v>
      </c>
      <c r="C186" s="40">
        <v>0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1">
        <v>0</v>
      </c>
    </row>
    <row r="187" spans="1:10" x14ac:dyDescent="0.2">
      <c r="A187" s="38">
        <v>2017</v>
      </c>
      <c r="B187" s="38" t="s">
        <v>65</v>
      </c>
      <c r="C187" s="39">
        <v>555677</v>
      </c>
      <c r="D187" s="39">
        <v>506585</v>
      </c>
      <c r="E187" s="39">
        <v>31550</v>
      </c>
      <c r="F187" s="39">
        <v>17542</v>
      </c>
      <c r="G187" s="40">
        <v>0</v>
      </c>
      <c r="H187" s="40">
        <v>0</v>
      </c>
      <c r="I187" s="40">
        <v>0</v>
      </c>
      <c r="J187" s="41">
        <v>0</v>
      </c>
    </row>
    <row r="188" spans="1:10" x14ac:dyDescent="0.2">
      <c r="A188" s="38">
        <v>2017</v>
      </c>
      <c r="B188" s="38" t="s">
        <v>66</v>
      </c>
      <c r="C188" s="39">
        <v>4000886621</v>
      </c>
      <c r="D188" s="39">
        <v>669621</v>
      </c>
      <c r="E188" s="39">
        <v>216000</v>
      </c>
      <c r="F188" s="39">
        <v>1000</v>
      </c>
      <c r="G188" s="40">
        <v>0</v>
      </c>
      <c r="H188" s="40">
        <v>0</v>
      </c>
      <c r="I188" s="40">
        <v>0</v>
      </c>
      <c r="J188" s="42">
        <v>4000000000</v>
      </c>
    </row>
    <row r="189" spans="1:10" x14ac:dyDescent="0.2">
      <c r="A189" s="38">
        <v>2017</v>
      </c>
      <c r="B189" s="38" t="s">
        <v>67</v>
      </c>
      <c r="C189" s="39">
        <v>4000063130</v>
      </c>
      <c r="D189" s="40">
        <v>930</v>
      </c>
      <c r="E189" s="39">
        <v>62200</v>
      </c>
      <c r="F189" s="39">
        <v>2000000000</v>
      </c>
      <c r="G189" s="40">
        <v>0</v>
      </c>
      <c r="H189" s="39">
        <v>2000000000</v>
      </c>
      <c r="I189" s="40">
        <v>0</v>
      </c>
      <c r="J189" s="41">
        <v>0</v>
      </c>
    </row>
    <row r="190" spans="1:10" x14ac:dyDescent="0.2">
      <c r="A190" s="38">
        <v>2017</v>
      </c>
      <c r="B190" s="38" t="s">
        <v>68</v>
      </c>
      <c r="C190" s="39">
        <v>2332232</v>
      </c>
      <c r="D190" s="39">
        <v>190430</v>
      </c>
      <c r="E190" s="39">
        <v>2141802</v>
      </c>
      <c r="F190" s="40">
        <v>0</v>
      </c>
      <c r="G190" s="40">
        <v>0</v>
      </c>
      <c r="H190" s="40">
        <v>0</v>
      </c>
      <c r="I190" s="40">
        <v>0</v>
      </c>
      <c r="J190" s="41">
        <v>0</v>
      </c>
    </row>
    <row r="191" spans="1:10" x14ac:dyDescent="0.2">
      <c r="A191" s="38">
        <v>2017</v>
      </c>
      <c r="B191" s="38" t="s">
        <v>69</v>
      </c>
      <c r="C191" s="40">
        <v>306</v>
      </c>
      <c r="D191" s="40">
        <v>306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1">
        <v>0</v>
      </c>
    </row>
    <row r="192" spans="1:10" x14ac:dyDescent="0.2">
      <c r="A192" s="38">
        <v>2017</v>
      </c>
      <c r="B192" s="38" t="s">
        <v>70</v>
      </c>
      <c r="C192" s="39">
        <v>315015</v>
      </c>
      <c r="D192" s="39">
        <v>22505</v>
      </c>
      <c r="E192" s="39">
        <v>161510</v>
      </c>
      <c r="F192" s="39">
        <v>11000</v>
      </c>
      <c r="G192" s="40">
        <v>0</v>
      </c>
      <c r="H192" s="40">
        <v>0</v>
      </c>
      <c r="I192" s="40">
        <v>0</v>
      </c>
      <c r="J192" s="42">
        <v>120000</v>
      </c>
    </row>
    <row r="193" spans="1:10" ht="22.5" x14ac:dyDescent="0.2">
      <c r="A193" s="38">
        <v>2017</v>
      </c>
      <c r="B193" s="38" t="s">
        <v>71</v>
      </c>
      <c r="C193" s="40">
        <v>150</v>
      </c>
      <c r="D193" s="40">
        <v>0</v>
      </c>
      <c r="E193" s="40">
        <v>150</v>
      </c>
      <c r="F193" s="40">
        <v>0</v>
      </c>
      <c r="G193" s="40">
        <v>0</v>
      </c>
      <c r="H193" s="40">
        <v>0</v>
      </c>
      <c r="I193" s="40">
        <v>0</v>
      </c>
      <c r="J193" s="41">
        <v>0</v>
      </c>
    </row>
    <row r="194" spans="1:10" x14ac:dyDescent="0.2">
      <c r="A194" s="38">
        <v>2017</v>
      </c>
      <c r="B194" s="38" t="s">
        <v>72</v>
      </c>
      <c r="C194" s="39">
        <v>53300</v>
      </c>
      <c r="D194" s="39">
        <v>50100</v>
      </c>
      <c r="E194" s="40">
        <v>0</v>
      </c>
      <c r="F194" s="39">
        <v>3200</v>
      </c>
      <c r="G194" s="40">
        <v>0</v>
      </c>
      <c r="H194" s="40">
        <v>0</v>
      </c>
      <c r="I194" s="40">
        <v>0</v>
      </c>
      <c r="J194" s="41">
        <v>0</v>
      </c>
    </row>
    <row r="195" spans="1:10" ht="22.5" x14ac:dyDescent="0.2">
      <c r="A195" s="38">
        <v>2017</v>
      </c>
      <c r="B195" s="38" t="s">
        <v>73</v>
      </c>
      <c r="C195" s="39">
        <v>28361</v>
      </c>
      <c r="D195" s="39">
        <v>22561</v>
      </c>
      <c r="E195" s="39">
        <v>5200</v>
      </c>
      <c r="F195" s="40">
        <v>100</v>
      </c>
      <c r="G195" s="40">
        <v>0</v>
      </c>
      <c r="H195" s="40">
        <v>500</v>
      </c>
      <c r="I195" s="40">
        <v>0</v>
      </c>
      <c r="J195" s="41">
        <v>0</v>
      </c>
    </row>
    <row r="196" spans="1:10" x14ac:dyDescent="0.2">
      <c r="A196" s="38">
        <v>2017</v>
      </c>
      <c r="B196" s="38" t="s">
        <v>74</v>
      </c>
      <c r="C196" s="39">
        <v>18054</v>
      </c>
      <c r="D196" s="39">
        <v>14601</v>
      </c>
      <c r="E196" s="39">
        <v>3453</v>
      </c>
      <c r="F196" s="40">
        <v>0</v>
      </c>
      <c r="G196" s="40">
        <v>0</v>
      </c>
      <c r="H196" s="40">
        <v>0</v>
      </c>
      <c r="I196" s="40">
        <v>0</v>
      </c>
      <c r="J196" s="41">
        <v>0</v>
      </c>
    </row>
    <row r="197" spans="1:10" ht="22.5" x14ac:dyDescent="0.2">
      <c r="A197" s="38">
        <v>2017</v>
      </c>
      <c r="B197" s="38" t="s">
        <v>96</v>
      </c>
      <c r="C197" s="40">
        <v>0</v>
      </c>
      <c r="D197" s="40">
        <v>0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1">
        <v>0</v>
      </c>
    </row>
    <row r="198" spans="1:10" ht="22.5" x14ac:dyDescent="0.2">
      <c r="A198" s="38">
        <v>2017</v>
      </c>
      <c r="B198" s="38" t="s">
        <v>75</v>
      </c>
      <c r="C198" s="39">
        <v>26219</v>
      </c>
      <c r="D198" s="39">
        <v>3000</v>
      </c>
      <c r="E198" s="39">
        <v>3919</v>
      </c>
      <c r="F198" s="39">
        <v>19300</v>
      </c>
      <c r="G198" s="40">
        <v>0</v>
      </c>
      <c r="H198" s="40">
        <v>0</v>
      </c>
      <c r="I198" s="40">
        <v>0</v>
      </c>
      <c r="J198" s="41">
        <v>0</v>
      </c>
    </row>
    <row r="199" spans="1:10" ht="22.5" x14ac:dyDescent="0.2">
      <c r="A199" s="38">
        <v>2017</v>
      </c>
      <c r="B199" s="38" t="s">
        <v>76</v>
      </c>
      <c r="C199" s="39">
        <v>3765125</v>
      </c>
      <c r="D199" s="39">
        <v>16995</v>
      </c>
      <c r="E199" s="39">
        <v>213357</v>
      </c>
      <c r="F199" s="39">
        <v>5500</v>
      </c>
      <c r="G199" s="39">
        <v>101900</v>
      </c>
      <c r="H199" s="39">
        <v>800000</v>
      </c>
      <c r="I199" s="39">
        <v>2627373</v>
      </c>
      <c r="J199" s="41">
        <v>0</v>
      </c>
    </row>
    <row r="200" spans="1:10" x14ac:dyDescent="0.2">
      <c r="A200" s="38">
        <v>2017</v>
      </c>
      <c r="B200" s="38" t="s">
        <v>77</v>
      </c>
      <c r="C200" s="39">
        <v>1900</v>
      </c>
      <c r="D200" s="40">
        <v>0</v>
      </c>
      <c r="E200" s="39">
        <v>1900</v>
      </c>
      <c r="F200" s="40">
        <v>0</v>
      </c>
      <c r="G200" s="40">
        <v>0</v>
      </c>
      <c r="H200" s="40">
        <v>0</v>
      </c>
      <c r="I200" s="40">
        <v>0</v>
      </c>
      <c r="J200" s="41">
        <v>0</v>
      </c>
    </row>
    <row r="201" spans="1:10" ht="22.5" x14ac:dyDescent="0.2">
      <c r="A201" s="38">
        <v>2017</v>
      </c>
      <c r="B201" s="38" t="s">
        <v>78</v>
      </c>
      <c r="C201" s="39">
        <v>73510</v>
      </c>
      <c r="D201" s="39">
        <v>1006</v>
      </c>
      <c r="E201" s="39">
        <v>60004</v>
      </c>
      <c r="F201" s="39">
        <v>12500</v>
      </c>
      <c r="G201" s="40">
        <v>0</v>
      </c>
      <c r="H201" s="40">
        <v>0</v>
      </c>
      <c r="I201" s="40">
        <v>0</v>
      </c>
      <c r="J201" s="41">
        <v>0</v>
      </c>
    </row>
    <row r="202" spans="1:10" x14ac:dyDescent="0.2">
      <c r="A202" s="38">
        <v>2017</v>
      </c>
      <c r="B202" s="38" t="s">
        <v>79</v>
      </c>
      <c r="C202" s="39">
        <v>1142615</v>
      </c>
      <c r="D202" s="39">
        <v>1715</v>
      </c>
      <c r="E202" s="40">
        <v>900</v>
      </c>
      <c r="F202" s="40">
        <v>0</v>
      </c>
      <c r="G202" s="40">
        <v>0</v>
      </c>
      <c r="H202" s="39">
        <v>1140000</v>
      </c>
      <c r="I202" s="40">
        <v>0</v>
      </c>
      <c r="J202" s="41">
        <v>0</v>
      </c>
    </row>
    <row r="203" spans="1:10" x14ac:dyDescent="0.2">
      <c r="A203" s="38">
        <v>2017</v>
      </c>
      <c r="B203" s="38" t="s">
        <v>80</v>
      </c>
      <c r="C203" s="39">
        <v>3133700</v>
      </c>
      <c r="D203" s="39">
        <v>70800</v>
      </c>
      <c r="E203" s="39">
        <v>41900</v>
      </c>
      <c r="F203" s="39">
        <v>21000</v>
      </c>
      <c r="G203" s="39">
        <v>3000000</v>
      </c>
      <c r="H203" s="40">
        <v>0</v>
      </c>
      <c r="I203" s="40">
        <v>0</v>
      </c>
      <c r="J203" s="41">
        <v>0</v>
      </c>
    </row>
    <row r="204" spans="1:10" x14ac:dyDescent="0.2">
      <c r="A204" s="38">
        <v>2017</v>
      </c>
      <c r="B204" s="38" t="s">
        <v>81</v>
      </c>
      <c r="C204" s="39">
        <v>146800</v>
      </c>
      <c r="D204" s="39">
        <v>8700</v>
      </c>
      <c r="E204" s="39">
        <v>36100</v>
      </c>
      <c r="F204" s="39">
        <v>52000</v>
      </c>
      <c r="G204" s="39">
        <v>30000</v>
      </c>
      <c r="H204" s="39">
        <v>20000</v>
      </c>
      <c r="I204" s="40">
        <v>0</v>
      </c>
      <c r="J204" s="41">
        <v>0</v>
      </c>
    </row>
    <row r="205" spans="1:10" x14ac:dyDescent="0.2">
      <c r="A205" s="38">
        <v>2017</v>
      </c>
      <c r="B205" s="38" t="s">
        <v>82</v>
      </c>
      <c r="C205" s="40">
        <v>0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1">
        <v>0</v>
      </c>
    </row>
    <row r="206" spans="1:10" x14ac:dyDescent="0.2">
      <c r="A206" s="38">
        <v>2017</v>
      </c>
      <c r="B206" s="38" t="s">
        <v>83</v>
      </c>
      <c r="C206" s="39">
        <v>1501000</v>
      </c>
      <c r="D206" s="40">
        <v>0</v>
      </c>
      <c r="E206" s="39">
        <v>1000</v>
      </c>
      <c r="F206" s="39">
        <v>1500000</v>
      </c>
      <c r="G206" s="40">
        <v>0</v>
      </c>
      <c r="H206" s="40">
        <v>0</v>
      </c>
      <c r="I206" s="40">
        <v>0</v>
      </c>
      <c r="J206" s="41">
        <v>0</v>
      </c>
    </row>
    <row r="207" spans="1:10" x14ac:dyDescent="0.2">
      <c r="A207" s="38">
        <v>2017</v>
      </c>
      <c r="B207" s="38" t="s">
        <v>84</v>
      </c>
      <c r="C207" s="39">
        <v>2005343853</v>
      </c>
      <c r="D207" s="39">
        <v>8150</v>
      </c>
      <c r="E207" s="39">
        <v>985703</v>
      </c>
      <c r="F207" s="39">
        <v>850000</v>
      </c>
      <c r="G207" s="40">
        <v>0</v>
      </c>
      <c r="H207" s="40">
        <v>0</v>
      </c>
      <c r="I207" s="40">
        <v>0</v>
      </c>
      <c r="J207" s="42">
        <v>2003500000</v>
      </c>
    </row>
    <row r="208" spans="1:10" x14ac:dyDescent="0.2">
      <c r="A208" s="38">
        <v>2017</v>
      </c>
      <c r="B208" s="38" t="s">
        <v>97</v>
      </c>
      <c r="C208" s="39">
        <v>13520</v>
      </c>
      <c r="D208" s="40">
        <v>100</v>
      </c>
      <c r="E208" s="40">
        <v>900</v>
      </c>
      <c r="F208" s="39">
        <v>12520</v>
      </c>
      <c r="G208" s="40">
        <v>0</v>
      </c>
      <c r="H208" s="40">
        <v>0</v>
      </c>
      <c r="I208" s="40">
        <v>0</v>
      </c>
      <c r="J208" s="41">
        <v>0</v>
      </c>
    </row>
    <row r="209" spans="1:10" x14ac:dyDescent="0.2">
      <c r="A209" s="38">
        <v>2017</v>
      </c>
      <c r="B209" s="38" t="s">
        <v>85</v>
      </c>
      <c r="C209" s="40">
        <v>0</v>
      </c>
      <c r="D209" s="40">
        <v>0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1">
        <v>0</v>
      </c>
    </row>
    <row r="210" spans="1:10" x14ac:dyDescent="0.2">
      <c r="A210" s="38">
        <v>2017</v>
      </c>
      <c r="B210" s="38" t="s">
        <v>86</v>
      </c>
      <c r="C210" s="39">
        <v>498670</v>
      </c>
      <c r="D210" s="39">
        <v>57170</v>
      </c>
      <c r="E210" s="39">
        <v>178900</v>
      </c>
      <c r="F210" s="39">
        <v>247600</v>
      </c>
      <c r="G210" s="39">
        <v>15000</v>
      </c>
      <c r="H210" s="40">
        <v>0</v>
      </c>
      <c r="I210" s="40">
        <v>0</v>
      </c>
      <c r="J210" s="41">
        <v>0</v>
      </c>
    </row>
    <row r="211" spans="1:10" x14ac:dyDescent="0.2">
      <c r="A211" s="38">
        <v>2017</v>
      </c>
      <c r="B211" s="38" t="s">
        <v>98</v>
      </c>
      <c r="C211" s="39">
        <v>1508</v>
      </c>
      <c r="D211" s="40">
        <v>508</v>
      </c>
      <c r="E211" s="39">
        <v>1000</v>
      </c>
      <c r="F211" s="40">
        <v>0</v>
      </c>
      <c r="G211" s="40">
        <v>0</v>
      </c>
      <c r="H211" s="40">
        <v>0</v>
      </c>
      <c r="I211" s="40">
        <v>0</v>
      </c>
      <c r="J211" s="41">
        <v>0</v>
      </c>
    </row>
    <row r="212" spans="1:10" x14ac:dyDescent="0.2">
      <c r="A212" s="38">
        <v>2017</v>
      </c>
      <c r="B212" s="38" t="s">
        <v>87</v>
      </c>
      <c r="C212" s="39">
        <v>24105</v>
      </c>
      <c r="D212" s="40">
        <v>0</v>
      </c>
      <c r="E212" s="39">
        <v>17105</v>
      </c>
      <c r="F212" s="39">
        <v>7000</v>
      </c>
      <c r="G212" s="40">
        <v>0</v>
      </c>
      <c r="H212" s="40">
        <v>0</v>
      </c>
      <c r="I212" s="40">
        <v>0</v>
      </c>
      <c r="J212" s="41">
        <v>0</v>
      </c>
    </row>
    <row r="213" spans="1:10" x14ac:dyDescent="0.2">
      <c r="A213" s="38">
        <v>2017</v>
      </c>
      <c r="B213" s="38" t="s">
        <v>88</v>
      </c>
      <c r="C213" s="39">
        <v>587336</v>
      </c>
      <c r="D213" s="39">
        <v>23210</v>
      </c>
      <c r="E213" s="39">
        <v>18526</v>
      </c>
      <c r="F213" s="39">
        <v>9600</v>
      </c>
      <c r="G213" s="39">
        <v>36000</v>
      </c>
      <c r="H213" s="39">
        <v>500000</v>
      </c>
      <c r="I213" s="40">
        <v>0</v>
      </c>
      <c r="J213" s="41">
        <v>0</v>
      </c>
    </row>
    <row r="214" spans="1:10" x14ac:dyDescent="0.2">
      <c r="A214" s="38">
        <v>2017</v>
      </c>
      <c r="B214" s="38" t="s">
        <v>91</v>
      </c>
      <c r="C214" s="39">
        <v>20100000</v>
      </c>
      <c r="D214" s="40">
        <v>0</v>
      </c>
      <c r="E214" s="40">
        <v>0</v>
      </c>
      <c r="F214" s="39">
        <v>20100000</v>
      </c>
      <c r="G214" s="40">
        <v>0</v>
      </c>
      <c r="H214" s="40">
        <v>0</v>
      </c>
      <c r="I214" s="40">
        <v>0</v>
      </c>
      <c r="J214" s="41">
        <v>0</v>
      </c>
    </row>
    <row r="215" spans="1:10" x14ac:dyDescent="0.2">
      <c r="A215" s="38">
        <v>2017</v>
      </c>
      <c r="B215" s="38" t="s">
        <v>92</v>
      </c>
      <c r="C215" s="39">
        <v>2001011250</v>
      </c>
      <c r="D215" s="39">
        <v>8450</v>
      </c>
      <c r="E215" s="39">
        <v>2700</v>
      </c>
      <c r="F215" s="39">
        <v>1000100</v>
      </c>
      <c r="G215" s="40">
        <v>0</v>
      </c>
      <c r="H215" s="40">
        <v>0</v>
      </c>
      <c r="I215" s="40">
        <v>0</v>
      </c>
      <c r="J215" s="42">
        <v>2000000000</v>
      </c>
    </row>
  </sheetData>
  <autoFilter ref="A1:J1" xr:uid="{00000000-0009-0000-0000-00001D000000}"/>
  <pageMargins left="0.7" right="0.7" top="0.75" bottom="0.75" header="0.3" footer="0.3"/>
  <pageSetup orientation="portrait" r:id="rId1"/>
  <headerFooter>
    <oddHeader>&amp;CPacific Gas and Electric Company
2020 RAMP Report
Wildfire
Reliability and Financial Info. for Small Fires</oddHeader>
    <oddFooter>&amp;CDocument Index No.
EO-WF-14
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3B256-AFE5-41D9-B00B-32D80A9FB99C}">
  <sheetPr>
    <tabColor theme="5" tint="0.79998168889431442"/>
    <pageSetUpPr autoPageBreaks="0"/>
  </sheetPr>
  <dimension ref="A1:J215"/>
  <sheetViews>
    <sheetView tabSelected="1" zoomScaleNormal="100" workbookViewId="0">
      <selection activeCell="N27" sqref="N27"/>
    </sheetView>
  </sheetViews>
  <sheetFormatPr defaultColWidth="8.7109375" defaultRowHeight="12.75" x14ac:dyDescent="0.2"/>
  <cols>
    <col min="1" max="16384" width="8.7109375" style="4"/>
  </cols>
  <sheetData>
    <row r="1" spans="1:10" ht="12.4" customHeight="1" x14ac:dyDescent="0.2">
      <c r="A1" s="4" t="s">
        <v>17</v>
      </c>
      <c r="B1" s="9" t="s">
        <v>99</v>
      </c>
      <c r="C1" s="10" t="s">
        <v>100</v>
      </c>
      <c r="D1" s="11" t="s">
        <v>101</v>
      </c>
      <c r="E1" s="11" t="s">
        <v>40</v>
      </c>
      <c r="F1" s="12" t="s">
        <v>41</v>
      </c>
      <c r="G1" s="11" t="s">
        <v>42</v>
      </c>
      <c r="H1" s="11" t="s">
        <v>43</v>
      </c>
      <c r="I1" s="11" t="s">
        <v>102</v>
      </c>
      <c r="J1" s="13" t="s">
        <v>44</v>
      </c>
    </row>
    <row r="2" spans="1:10" x14ac:dyDescent="0.2">
      <c r="A2" s="9">
        <v>2014</v>
      </c>
      <c r="B2" s="9" t="s">
        <v>103</v>
      </c>
      <c r="C2" s="14">
        <v>67</v>
      </c>
      <c r="D2" s="14">
        <v>48</v>
      </c>
      <c r="E2" s="14">
        <v>17</v>
      </c>
      <c r="F2" s="14">
        <v>1</v>
      </c>
      <c r="G2" s="14">
        <v>1</v>
      </c>
      <c r="H2" s="14">
        <v>0</v>
      </c>
      <c r="I2" s="14">
        <v>0</v>
      </c>
      <c r="J2" s="15">
        <v>0</v>
      </c>
    </row>
    <row r="3" spans="1:10" x14ac:dyDescent="0.2">
      <c r="A3" s="9">
        <v>2014</v>
      </c>
      <c r="B3" s="9" t="s">
        <v>104</v>
      </c>
      <c r="C3" s="14">
        <v>174</v>
      </c>
      <c r="D3" s="14">
        <v>119</v>
      </c>
      <c r="E3" s="14">
        <v>49</v>
      </c>
      <c r="F3" s="14">
        <v>4</v>
      </c>
      <c r="G3" s="14">
        <v>0</v>
      </c>
      <c r="H3" s="14">
        <v>0</v>
      </c>
      <c r="I3" s="14">
        <v>1</v>
      </c>
      <c r="J3" s="15">
        <v>1</v>
      </c>
    </row>
    <row r="4" spans="1:10" ht="12.4" customHeight="1" x14ac:dyDescent="0.2">
      <c r="A4" s="9">
        <v>2014</v>
      </c>
      <c r="B4" s="9" t="s">
        <v>105</v>
      </c>
      <c r="C4" s="14">
        <v>15</v>
      </c>
      <c r="D4" s="14">
        <v>3</v>
      </c>
      <c r="E4" s="14">
        <v>10</v>
      </c>
      <c r="F4" s="14">
        <v>2</v>
      </c>
      <c r="G4" s="14">
        <v>0</v>
      </c>
      <c r="H4" s="14">
        <v>0</v>
      </c>
      <c r="I4" s="14">
        <v>0</v>
      </c>
      <c r="J4" s="15">
        <v>0</v>
      </c>
    </row>
    <row r="5" spans="1:10" ht="12.4" customHeight="1" x14ac:dyDescent="0.2">
      <c r="A5" s="9">
        <v>2014</v>
      </c>
      <c r="B5" s="9" t="s">
        <v>106</v>
      </c>
      <c r="C5" s="14">
        <v>6</v>
      </c>
      <c r="D5" s="14">
        <v>3</v>
      </c>
      <c r="E5" s="14">
        <v>1</v>
      </c>
      <c r="F5" s="14">
        <v>2</v>
      </c>
      <c r="G5" s="14">
        <v>0</v>
      </c>
      <c r="H5" s="14">
        <v>0</v>
      </c>
      <c r="I5" s="14">
        <v>0</v>
      </c>
      <c r="J5" s="15">
        <v>0</v>
      </c>
    </row>
    <row r="6" spans="1:10" x14ac:dyDescent="0.2">
      <c r="A6" s="9">
        <v>2014</v>
      </c>
      <c r="B6" s="9" t="s">
        <v>107</v>
      </c>
      <c r="C6" s="14">
        <v>192</v>
      </c>
      <c r="D6" s="14">
        <v>127</v>
      </c>
      <c r="E6" s="14">
        <v>59</v>
      </c>
      <c r="F6" s="14">
        <v>5</v>
      </c>
      <c r="G6" s="14">
        <v>0</v>
      </c>
      <c r="H6" s="14">
        <v>1</v>
      </c>
      <c r="I6" s="14">
        <v>0</v>
      </c>
      <c r="J6" s="15">
        <v>0</v>
      </c>
    </row>
    <row r="7" spans="1:10" x14ac:dyDescent="0.2">
      <c r="A7" s="9">
        <v>2014</v>
      </c>
      <c r="B7" s="9" t="s">
        <v>108</v>
      </c>
      <c r="C7" s="14">
        <v>1</v>
      </c>
      <c r="D7" s="14">
        <v>0</v>
      </c>
      <c r="E7" s="14">
        <v>1</v>
      </c>
      <c r="F7" s="14">
        <v>0</v>
      </c>
      <c r="G7" s="14">
        <v>0</v>
      </c>
      <c r="H7" s="14">
        <v>0</v>
      </c>
      <c r="I7" s="14">
        <v>0</v>
      </c>
      <c r="J7" s="15">
        <v>0</v>
      </c>
    </row>
    <row r="8" spans="1:10" x14ac:dyDescent="0.2">
      <c r="A8" s="9">
        <v>2014</v>
      </c>
      <c r="B8" s="9" t="s">
        <v>109</v>
      </c>
      <c r="C8" s="14">
        <v>27</v>
      </c>
      <c r="D8" s="14">
        <v>15</v>
      </c>
      <c r="E8" s="14">
        <v>12</v>
      </c>
      <c r="F8" s="14">
        <v>0</v>
      </c>
      <c r="G8" s="14">
        <v>0</v>
      </c>
      <c r="H8" s="14">
        <v>0</v>
      </c>
      <c r="I8" s="14">
        <v>0</v>
      </c>
      <c r="J8" s="15">
        <v>0</v>
      </c>
    </row>
    <row r="9" spans="1:10" x14ac:dyDescent="0.2">
      <c r="A9" s="9">
        <v>2014</v>
      </c>
      <c r="B9" s="9" t="s">
        <v>110</v>
      </c>
      <c r="C9" s="14">
        <v>127</v>
      </c>
      <c r="D9" s="14">
        <v>74</v>
      </c>
      <c r="E9" s="14">
        <v>47</v>
      </c>
      <c r="F9" s="14">
        <v>4</v>
      </c>
      <c r="G9" s="14">
        <v>1</v>
      </c>
      <c r="H9" s="14">
        <v>1</v>
      </c>
      <c r="I9" s="14">
        <v>0</v>
      </c>
      <c r="J9" s="15">
        <v>0</v>
      </c>
    </row>
    <row r="10" spans="1:10" x14ac:dyDescent="0.2">
      <c r="A10" s="9">
        <v>2014</v>
      </c>
      <c r="B10" s="9" t="s">
        <v>111</v>
      </c>
      <c r="C10" s="14">
        <v>67</v>
      </c>
      <c r="D10" s="14">
        <v>46</v>
      </c>
      <c r="E10" s="14">
        <v>19</v>
      </c>
      <c r="F10" s="14">
        <v>1</v>
      </c>
      <c r="G10" s="14">
        <v>0</v>
      </c>
      <c r="H10" s="14">
        <v>0</v>
      </c>
      <c r="I10" s="14">
        <v>0</v>
      </c>
      <c r="J10" s="15">
        <v>1</v>
      </c>
    </row>
    <row r="11" spans="1:10" x14ac:dyDescent="0.2">
      <c r="A11" s="9">
        <v>2014</v>
      </c>
      <c r="B11" s="9" t="s">
        <v>112</v>
      </c>
      <c r="C11" s="14">
        <v>11</v>
      </c>
      <c r="D11" s="14">
        <v>4</v>
      </c>
      <c r="E11" s="14">
        <v>7</v>
      </c>
      <c r="F11" s="14">
        <v>0</v>
      </c>
      <c r="G11" s="14">
        <v>0</v>
      </c>
      <c r="H11" s="14">
        <v>0</v>
      </c>
      <c r="I11" s="14">
        <v>0</v>
      </c>
      <c r="J11" s="15">
        <v>0</v>
      </c>
    </row>
    <row r="12" spans="1:10" x14ac:dyDescent="0.2">
      <c r="A12" s="9">
        <v>2014</v>
      </c>
      <c r="B12" s="9" t="s">
        <v>113</v>
      </c>
      <c r="C12" s="14">
        <v>7</v>
      </c>
      <c r="D12" s="14">
        <v>7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</row>
    <row r="13" spans="1:10" x14ac:dyDescent="0.2">
      <c r="A13" s="9">
        <v>2014</v>
      </c>
      <c r="B13" s="9" t="s">
        <v>114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</row>
    <row r="14" spans="1:10" x14ac:dyDescent="0.2">
      <c r="A14" s="9">
        <v>2014</v>
      </c>
      <c r="B14" s="9" t="s">
        <v>115</v>
      </c>
      <c r="C14" s="14">
        <v>1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</row>
    <row r="15" spans="1:10" ht="12.4" customHeight="1" x14ac:dyDescent="0.2">
      <c r="A15" s="9">
        <v>2014</v>
      </c>
      <c r="B15" s="9" t="s">
        <v>116</v>
      </c>
      <c r="C15" s="14">
        <v>138</v>
      </c>
      <c r="D15" s="14">
        <v>68</v>
      </c>
      <c r="E15" s="14">
        <v>62</v>
      </c>
      <c r="F15" s="14">
        <v>6</v>
      </c>
      <c r="G15" s="14">
        <v>0</v>
      </c>
      <c r="H15" s="14">
        <v>1</v>
      </c>
      <c r="I15" s="14">
        <v>0</v>
      </c>
      <c r="J15" s="15">
        <v>1</v>
      </c>
    </row>
    <row r="16" spans="1:10" x14ac:dyDescent="0.2">
      <c r="A16" s="9">
        <v>2014</v>
      </c>
      <c r="B16" s="9" t="s">
        <v>117</v>
      </c>
      <c r="C16" s="14">
        <v>75</v>
      </c>
      <c r="D16" s="14">
        <v>50</v>
      </c>
      <c r="E16" s="14">
        <v>22</v>
      </c>
      <c r="F16" s="14">
        <v>2</v>
      </c>
      <c r="G16" s="14">
        <v>1</v>
      </c>
      <c r="H16" s="14">
        <v>0</v>
      </c>
      <c r="I16" s="14">
        <v>0</v>
      </c>
      <c r="J16" s="15">
        <v>0</v>
      </c>
    </row>
    <row r="17" spans="1:10" x14ac:dyDescent="0.2">
      <c r="A17" s="9">
        <v>2014</v>
      </c>
      <c r="B17" s="9" t="s">
        <v>118</v>
      </c>
      <c r="C17" s="14">
        <v>126</v>
      </c>
      <c r="D17" s="14">
        <v>78</v>
      </c>
      <c r="E17" s="14">
        <v>46</v>
      </c>
      <c r="F17" s="14">
        <v>1</v>
      </c>
      <c r="G17" s="14">
        <v>0</v>
      </c>
      <c r="H17" s="14">
        <v>1</v>
      </c>
      <c r="I17" s="14">
        <v>0</v>
      </c>
      <c r="J17" s="15">
        <v>0</v>
      </c>
    </row>
    <row r="18" spans="1:10" x14ac:dyDescent="0.2">
      <c r="A18" s="9">
        <v>2014</v>
      </c>
      <c r="B18" s="9" t="s">
        <v>119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5">
        <v>0</v>
      </c>
    </row>
    <row r="19" spans="1:10" x14ac:dyDescent="0.2">
      <c r="A19" s="9">
        <v>2014</v>
      </c>
      <c r="B19" s="9" t="s">
        <v>120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5">
        <v>0</v>
      </c>
    </row>
    <row r="20" spans="1:10" x14ac:dyDescent="0.2">
      <c r="A20" s="9">
        <v>2014</v>
      </c>
      <c r="B20" s="9" t="s">
        <v>121</v>
      </c>
      <c r="C20" s="14">
        <v>49</v>
      </c>
      <c r="D20" s="14">
        <v>22</v>
      </c>
      <c r="E20" s="14">
        <v>25</v>
      </c>
      <c r="F20" s="14">
        <v>2</v>
      </c>
      <c r="G20" s="14">
        <v>0</v>
      </c>
      <c r="H20" s="14">
        <v>0</v>
      </c>
      <c r="I20" s="14">
        <v>0</v>
      </c>
      <c r="J20" s="15">
        <v>0</v>
      </c>
    </row>
    <row r="21" spans="1:10" ht="12.4" customHeight="1" x14ac:dyDescent="0.2">
      <c r="A21" s="9">
        <v>2014</v>
      </c>
      <c r="B21" s="9" t="s">
        <v>122</v>
      </c>
      <c r="C21" s="14">
        <v>12</v>
      </c>
      <c r="D21" s="14">
        <v>8</v>
      </c>
      <c r="E21" s="14">
        <v>4</v>
      </c>
      <c r="F21" s="14">
        <v>0</v>
      </c>
      <c r="G21" s="14">
        <v>0</v>
      </c>
      <c r="H21" s="14">
        <v>0</v>
      </c>
      <c r="I21" s="14">
        <v>0</v>
      </c>
      <c r="J21" s="15">
        <v>0</v>
      </c>
    </row>
    <row r="22" spans="1:10" ht="12.4" customHeight="1" x14ac:dyDescent="0.2">
      <c r="A22" s="9">
        <v>2014</v>
      </c>
      <c r="B22" s="9" t="s">
        <v>123</v>
      </c>
      <c r="C22" s="14">
        <v>62</v>
      </c>
      <c r="D22" s="14">
        <v>50</v>
      </c>
      <c r="E22" s="14">
        <v>12</v>
      </c>
      <c r="F22" s="14">
        <v>0</v>
      </c>
      <c r="G22" s="14">
        <v>0</v>
      </c>
      <c r="H22" s="14">
        <v>0</v>
      </c>
      <c r="I22" s="14">
        <v>0</v>
      </c>
      <c r="J22" s="15">
        <v>0</v>
      </c>
    </row>
    <row r="23" spans="1:10" x14ac:dyDescent="0.2">
      <c r="A23" s="9">
        <v>2014</v>
      </c>
      <c r="B23" s="9" t="s">
        <v>124</v>
      </c>
      <c r="C23" s="14">
        <v>33</v>
      </c>
      <c r="D23" s="14">
        <v>14</v>
      </c>
      <c r="E23" s="14">
        <v>15</v>
      </c>
      <c r="F23" s="14">
        <v>4</v>
      </c>
      <c r="G23" s="14">
        <v>0</v>
      </c>
      <c r="H23" s="14">
        <v>0</v>
      </c>
      <c r="I23" s="14">
        <v>0</v>
      </c>
      <c r="J23" s="15">
        <v>0</v>
      </c>
    </row>
    <row r="24" spans="1:10" ht="12.4" customHeight="1" x14ac:dyDescent="0.2">
      <c r="A24" s="9">
        <v>2014</v>
      </c>
      <c r="B24" s="9" t="s">
        <v>125</v>
      </c>
      <c r="C24" s="14">
        <v>29</v>
      </c>
      <c r="D24" s="14">
        <v>13</v>
      </c>
      <c r="E24" s="14">
        <v>13</v>
      </c>
      <c r="F24" s="14">
        <v>2</v>
      </c>
      <c r="G24" s="14">
        <v>1</v>
      </c>
      <c r="H24" s="14">
        <v>0</v>
      </c>
      <c r="I24" s="14">
        <v>0</v>
      </c>
      <c r="J24" s="15">
        <v>0</v>
      </c>
    </row>
    <row r="25" spans="1:10" ht="12.4" customHeight="1" x14ac:dyDescent="0.2">
      <c r="A25" s="9">
        <v>2014</v>
      </c>
      <c r="B25" s="9" t="s">
        <v>126</v>
      </c>
      <c r="C25" s="14">
        <v>37</v>
      </c>
      <c r="D25" s="14">
        <v>21</v>
      </c>
      <c r="E25" s="14">
        <v>13</v>
      </c>
      <c r="F25" s="14">
        <v>2</v>
      </c>
      <c r="G25" s="14">
        <v>1</v>
      </c>
      <c r="H25" s="14">
        <v>0</v>
      </c>
      <c r="I25" s="14">
        <v>0</v>
      </c>
      <c r="J25" s="15">
        <v>0</v>
      </c>
    </row>
    <row r="26" spans="1:10" ht="12.4" customHeight="1" x14ac:dyDescent="0.2">
      <c r="A26" s="9">
        <v>2014</v>
      </c>
      <c r="B26" s="9" t="s">
        <v>127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5">
        <v>0</v>
      </c>
    </row>
    <row r="27" spans="1:10" ht="12.4" customHeight="1" x14ac:dyDescent="0.2">
      <c r="A27" s="9">
        <v>2014</v>
      </c>
      <c r="B27" s="9" t="s">
        <v>128</v>
      </c>
      <c r="C27" s="14">
        <v>15</v>
      </c>
      <c r="D27" s="14">
        <v>3</v>
      </c>
      <c r="E27" s="14">
        <v>11</v>
      </c>
      <c r="F27" s="14">
        <v>1</v>
      </c>
      <c r="G27" s="14">
        <v>0</v>
      </c>
      <c r="H27" s="14">
        <v>0</v>
      </c>
      <c r="I27" s="14">
        <v>0</v>
      </c>
      <c r="J27" s="15">
        <v>0</v>
      </c>
    </row>
    <row r="28" spans="1:10" x14ac:dyDescent="0.2">
      <c r="A28" s="9">
        <v>2014</v>
      </c>
      <c r="B28" s="9" t="s">
        <v>129</v>
      </c>
      <c r="C28" s="14">
        <v>15</v>
      </c>
      <c r="D28" s="14">
        <v>11</v>
      </c>
      <c r="E28" s="14">
        <v>3</v>
      </c>
      <c r="F28" s="14">
        <v>0</v>
      </c>
      <c r="G28" s="14">
        <v>0</v>
      </c>
      <c r="H28" s="14">
        <v>1</v>
      </c>
      <c r="I28" s="14">
        <v>0</v>
      </c>
      <c r="J28" s="15">
        <v>0</v>
      </c>
    </row>
    <row r="29" spans="1:10" x14ac:dyDescent="0.2">
      <c r="A29" s="9">
        <v>2014</v>
      </c>
      <c r="B29" s="9" t="s">
        <v>114</v>
      </c>
      <c r="C29" s="14">
        <v>164</v>
      </c>
      <c r="D29" s="14">
        <v>86</v>
      </c>
      <c r="E29" s="14">
        <v>73</v>
      </c>
      <c r="F29" s="14">
        <v>4</v>
      </c>
      <c r="G29" s="14">
        <v>0</v>
      </c>
      <c r="H29" s="14">
        <v>0</v>
      </c>
      <c r="I29" s="14">
        <v>0</v>
      </c>
      <c r="J29" s="15">
        <v>1</v>
      </c>
    </row>
    <row r="30" spans="1:10" x14ac:dyDescent="0.2">
      <c r="A30" s="9">
        <v>2014</v>
      </c>
      <c r="B30" s="9" t="s">
        <v>114</v>
      </c>
      <c r="C30" s="14">
        <v>2</v>
      </c>
      <c r="D30" s="14">
        <v>2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5">
        <v>0</v>
      </c>
    </row>
    <row r="31" spans="1:10" x14ac:dyDescent="0.2">
      <c r="A31" s="9">
        <v>2014</v>
      </c>
      <c r="B31" s="9" t="s">
        <v>115</v>
      </c>
      <c r="C31" s="14">
        <v>160</v>
      </c>
      <c r="D31" s="14">
        <v>144</v>
      </c>
      <c r="E31" s="14">
        <v>14</v>
      </c>
      <c r="F31" s="14">
        <v>1</v>
      </c>
      <c r="G31" s="14">
        <v>1</v>
      </c>
      <c r="H31" s="14">
        <v>0</v>
      </c>
      <c r="I31" s="14">
        <v>0</v>
      </c>
      <c r="J31" s="15">
        <v>0</v>
      </c>
    </row>
    <row r="32" spans="1:10" x14ac:dyDescent="0.2">
      <c r="A32" s="9">
        <v>2014</v>
      </c>
      <c r="B32" s="9" t="s">
        <v>130</v>
      </c>
      <c r="C32" s="14">
        <v>2</v>
      </c>
      <c r="D32" s="14">
        <v>0</v>
      </c>
      <c r="E32" s="14">
        <v>1</v>
      </c>
      <c r="F32" s="14">
        <v>1</v>
      </c>
      <c r="G32" s="14">
        <v>0</v>
      </c>
      <c r="H32" s="14">
        <v>0</v>
      </c>
      <c r="I32" s="14">
        <v>0</v>
      </c>
      <c r="J32" s="15">
        <v>0</v>
      </c>
    </row>
    <row r="33" spans="1:10" x14ac:dyDescent="0.2">
      <c r="A33" s="9">
        <v>2014</v>
      </c>
      <c r="B33" s="9" t="s">
        <v>131</v>
      </c>
      <c r="C33" s="14">
        <v>62</v>
      </c>
      <c r="D33" s="14">
        <v>38</v>
      </c>
      <c r="E33" s="14">
        <v>20</v>
      </c>
      <c r="F33" s="14">
        <v>3</v>
      </c>
      <c r="G33" s="14">
        <v>1</v>
      </c>
      <c r="H33" s="14">
        <v>0</v>
      </c>
      <c r="I33" s="14">
        <v>0</v>
      </c>
      <c r="J33" s="15">
        <v>0</v>
      </c>
    </row>
    <row r="34" spans="1:10" x14ac:dyDescent="0.2">
      <c r="A34" s="9">
        <v>2014</v>
      </c>
      <c r="B34" s="9" t="s">
        <v>132</v>
      </c>
      <c r="C34" s="14">
        <v>58</v>
      </c>
      <c r="D34" s="14">
        <v>39</v>
      </c>
      <c r="E34" s="14">
        <v>15</v>
      </c>
      <c r="F34" s="14">
        <v>1</v>
      </c>
      <c r="G34" s="14">
        <v>1</v>
      </c>
      <c r="H34" s="14">
        <v>0</v>
      </c>
      <c r="I34" s="14">
        <v>1</v>
      </c>
      <c r="J34" s="15">
        <v>1</v>
      </c>
    </row>
    <row r="35" spans="1:10" x14ac:dyDescent="0.2">
      <c r="A35" s="9">
        <v>2014</v>
      </c>
      <c r="B35" s="9" t="s">
        <v>133</v>
      </c>
      <c r="C35" s="14">
        <v>12</v>
      </c>
      <c r="D35" s="14">
        <v>8</v>
      </c>
      <c r="E35" s="14">
        <v>2</v>
      </c>
      <c r="F35" s="14">
        <v>2</v>
      </c>
      <c r="G35" s="14">
        <v>0</v>
      </c>
      <c r="H35" s="14">
        <v>0</v>
      </c>
      <c r="I35" s="14">
        <v>0</v>
      </c>
      <c r="J35" s="15">
        <v>0</v>
      </c>
    </row>
    <row r="36" spans="1:10" x14ac:dyDescent="0.2">
      <c r="A36" s="9">
        <v>2014</v>
      </c>
      <c r="B36" s="9" t="s">
        <v>134</v>
      </c>
      <c r="C36" s="14">
        <v>120</v>
      </c>
      <c r="D36" s="14">
        <v>85</v>
      </c>
      <c r="E36" s="14">
        <v>33</v>
      </c>
      <c r="F36" s="14">
        <v>2</v>
      </c>
      <c r="G36" s="14">
        <v>0</v>
      </c>
      <c r="H36" s="14">
        <v>0</v>
      </c>
      <c r="I36" s="14">
        <v>0</v>
      </c>
      <c r="J36" s="15">
        <v>0</v>
      </c>
    </row>
    <row r="37" spans="1:10" x14ac:dyDescent="0.2">
      <c r="A37" s="9">
        <v>2014</v>
      </c>
      <c r="B37" s="9" t="s">
        <v>135</v>
      </c>
      <c r="C37" s="14">
        <v>17</v>
      </c>
      <c r="D37" s="14">
        <v>7</v>
      </c>
      <c r="E37" s="14">
        <v>8</v>
      </c>
      <c r="F37" s="14">
        <v>1</v>
      </c>
      <c r="G37" s="14">
        <v>0</v>
      </c>
      <c r="H37" s="14">
        <v>1</v>
      </c>
      <c r="I37" s="14">
        <v>0</v>
      </c>
      <c r="J37" s="15">
        <v>0</v>
      </c>
    </row>
    <row r="38" spans="1:10" x14ac:dyDescent="0.2">
      <c r="A38" s="9">
        <v>2014</v>
      </c>
      <c r="B38" s="9" t="s">
        <v>136</v>
      </c>
      <c r="C38" s="14">
        <v>4</v>
      </c>
      <c r="D38" s="14">
        <v>2</v>
      </c>
      <c r="E38" s="14">
        <v>2</v>
      </c>
      <c r="F38" s="14">
        <v>0</v>
      </c>
      <c r="G38" s="14">
        <v>0</v>
      </c>
      <c r="H38" s="14">
        <v>0</v>
      </c>
      <c r="I38" s="14">
        <v>0</v>
      </c>
      <c r="J38" s="15">
        <v>0</v>
      </c>
    </row>
    <row r="39" spans="1:10" x14ac:dyDescent="0.2">
      <c r="A39" s="9">
        <v>2014</v>
      </c>
      <c r="B39" s="9" t="s">
        <v>108</v>
      </c>
      <c r="C39" s="14">
        <v>68</v>
      </c>
      <c r="D39" s="14">
        <v>29</v>
      </c>
      <c r="E39" s="14">
        <v>35</v>
      </c>
      <c r="F39" s="14">
        <v>3</v>
      </c>
      <c r="G39" s="14">
        <v>1</v>
      </c>
      <c r="H39" s="14">
        <v>0</v>
      </c>
      <c r="I39" s="14">
        <v>0</v>
      </c>
      <c r="J39" s="15">
        <v>0</v>
      </c>
    </row>
    <row r="40" spans="1:10" x14ac:dyDescent="0.2">
      <c r="A40" s="9">
        <v>2014</v>
      </c>
      <c r="B40" s="9" t="s">
        <v>137</v>
      </c>
      <c r="C40" s="14">
        <v>57</v>
      </c>
      <c r="D40" s="14">
        <v>25</v>
      </c>
      <c r="E40" s="14">
        <v>27</v>
      </c>
      <c r="F40" s="14">
        <v>4</v>
      </c>
      <c r="G40" s="14">
        <v>1</v>
      </c>
      <c r="H40" s="14">
        <v>0</v>
      </c>
      <c r="I40" s="14">
        <v>0</v>
      </c>
      <c r="J40" s="15">
        <v>0</v>
      </c>
    </row>
    <row r="41" spans="1:10" x14ac:dyDescent="0.2">
      <c r="A41" s="9">
        <v>2014</v>
      </c>
      <c r="B41" s="9" t="s">
        <v>138</v>
      </c>
      <c r="C41" s="14">
        <v>3</v>
      </c>
      <c r="D41" s="14">
        <v>2</v>
      </c>
      <c r="E41" s="14">
        <v>1</v>
      </c>
      <c r="F41" s="14">
        <v>0</v>
      </c>
      <c r="G41" s="14">
        <v>0</v>
      </c>
      <c r="H41" s="14">
        <v>0</v>
      </c>
      <c r="I41" s="14">
        <v>0</v>
      </c>
      <c r="J41" s="15">
        <v>0</v>
      </c>
    </row>
    <row r="42" spans="1:10" x14ac:dyDescent="0.2">
      <c r="A42" s="9">
        <v>2014</v>
      </c>
      <c r="B42" s="9" t="s">
        <v>139</v>
      </c>
      <c r="C42" s="14">
        <v>72</v>
      </c>
      <c r="D42" s="14">
        <v>47</v>
      </c>
      <c r="E42" s="14">
        <v>22</v>
      </c>
      <c r="F42" s="14">
        <v>1</v>
      </c>
      <c r="G42" s="14">
        <v>0</v>
      </c>
      <c r="H42" s="14">
        <v>2</v>
      </c>
      <c r="I42" s="14">
        <v>0</v>
      </c>
      <c r="J42" s="15">
        <v>0</v>
      </c>
    </row>
    <row r="43" spans="1:10" x14ac:dyDescent="0.2">
      <c r="A43" s="9">
        <v>2014</v>
      </c>
      <c r="B43" s="9" t="s">
        <v>140</v>
      </c>
      <c r="C43" s="14">
        <v>38</v>
      </c>
      <c r="D43" s="14">
        <v>20</v>
      </c>
      <c r="E43" s="14">
        <v>15</v>
      </c>
      <c r="F43" s="14">
        <v>1</v>
      </c>
      <c r="G43" s="14">
        <v>2</v>
      </c>
      <c r="H43" s="14">
        <v>0</v>
      </c>
      <c r="I43" s="14">
        <v>0</v>
      </c>
      <c r="J43" s="15">
        <v>0</v>
      </c>
    </row>
    <row r="44" spans="1:10" x14ac:dyDescent="0.2">
      <c r="A44" s="9">
        <v>2014</v>
      </c>
      <c r="B44" s="9" t="s">
        <v>141</v>
      </c>
      <c r="C44" s="14">
        <v>14</v>
      </c>
      <c r="D44" s="14">
        <v>2</v>
      </c>
      <c r="E44" s="14">
        <v>11</v>
      </c>
      <c r="F44" s="14">
        <v>1</v>
      </c>
      <c r="G44" s="14">
        <v>0</v>
      </c>
      <c r="H44" s="14">
        <v>0</v>
      </c>
      <c r="I44" s="14">
        <v>0</v>
      </c>
      <c r="J44" s="15">
        <v>0</v>
      </c>
    </row>
    <row r="45" spans="1:10" x14ac:dyDescent="0.2">
      <c r="A45" s="9">
        <v>2014</v>
      </c>
      <c r="B45" s="9" t="s">
        <v>142</v>
      </c>
      <c r="C45" s="14">
        <v>106</v>
      </c>
      <c r="D45" s="14">
        <v>46</v>
      </c>
      <c r="E45" s="14">
        <v>53</v>
      </c>
      <c r="F45" s="14">
        <v>6</v>
      </c>
      <c r="G45" s="14">
        <v>1</v>
      </c>
      <c r="H45" s="14">
        <v>0</v>
      </c>
      <c r="I45" s="14">
        <v>0</v>
      </c>
      <c r="J45" s="15">
        <v>0</v>
      </c>
    </row>
    <row r="46" spans="1:10" x14ac:dyDescent="0.2">
      <c r="A46" s="9">
        <v>2014</v>
      </c>
      <c r="B46" s="9" t="s">
        <v>143</v>
      </c>
      <c r="C46" s="14">
        <v>33</v>
      </c>
      <c r="D46" s="14">
        <v>19</v>
      </c>
      <c r="E46" s="14">
        <v>11</v>
      </c>
      <c r="F46" s="14">
        <v>1</v>
      </c>
      <c r="G46" s="14">
        <v>2</v>
      </c>
      <c r="H46" s="14">
        <v>0</v>
      </c>
      <c r="I46" s="14">
        <v>0</v>
      </c>
      <c r="J46" s="15">
        <v>0</v>
      </c>
    </row>
    <row r="47" spans="1:10" ht="12.4" customHeight="1" x14ac:dyDescent="0.2">
      <c r="A47" s="9">
        <v>2014</v>
      </c>
      <c r="B47" s="9" t="s">
        <v>144</v>
      </c>
      <c r="C47" s="14">
        <v>11</v>
      </c>
      <c r="D47" s="14">
        <v>4</v>
      </c>
      <c r="E47" s="14">
        <v>7</v>
      </c>
      <c r="F47" s="14">
        <v>0</v>
      </c>
      <c r="G47" s="14">
        <v>0</v>
      </c>
      <c r="H47" s="14">
        <v>0</v>
      </c>
      <c r="I47" s="14">
        <v>0</v>
      </c>
      <c r="J47" s="15">
        <v>0</v>
      </c>
    </row>
    <row r="48" spans="1:10" x14ac:dyDescent="0.2">
      <c r="A48" s="9">
        <v>2014</v>
      </c>
      <c r="B48" s="9" t="s">
        <v>145</v>
      </c>
      <c r="C48" s="14">
        <v>19</v>
      </c>
      <c r="D48" s="14">
        <v>13</v>
      </c>
      <c r="E48" s="14">
        <v>4</v>
      </c>
      <c r="F48" s="14">
        <v>1</v>
      </c>
      <c r="G48" s="14">
        <v>1</v>
      </c>
      <c r="H48" s="14">
        <v>0</v>
      </c>
      <c r="I48" s="14">
        <v>0</v>
      </c>
      <c r="J48" s="15">
        <v>0</v>
      </c>
    </row>
    <row r="49" spans="1:10" ht="12.4" customHeight="1" x14ac:dyDescent="0.2">
      <c r="A49" s="9">
        <v>2014</v>
      </c>
      <c r="B49" s="9" t="s">
        <v>146</v>
      </c>
      <c r="C49" s="14">
        <v>115</v>
      </c>
      <c r="D49" s="14">
        <v>100</v>
      </c>
      <c r="E49" s="14">
        <v>15</v>
      </c>
      <c r="F49" s="14">
        <v>0</v>
      </c>
      <c r="G49" s="14">
        <v>0</v>
      </c>
      <c r="H49" s="14">
        <v>0</v>
      </c>
      <c r="I49" s="14">
        <v>0</v>
      </c>
      <c r="J49" s="15">
        <v>0</v>
      </c>
    </row>
    <row r="50" spans="1:10" ht="12.4" customHeight="1" x14ac:dyDescent="0.2">
      <c r="A50" s="9">
        <v>2014</v>
      </c>
      <c r="B50" s="9" t="s">
        <v>147</v>
      </c>
      <c r="C50" s="14">
        <v>145</v>
      </c>
      <c r="D50" s="14">
        <v>83</v>
      </c>
      <c r="E50" s="14">
        <v>56</v>
      </c>
      <c r="F50" s="14">
        <v>3</v>
      </c>
      <c r="G50" s="14">
        <v>2</v>
      </c>
      <c r="H50" s="14">
        <v>1</v>
      </c>
      <c r="I50" s="14">
        <v>0</v>
      </c>
      <c r="J50" s="15">
        <v>0</v>
      </c>
    </row>
    <row r="51" spans="1:10" ht="12.4" customHeight="1" x14ac:dyDescent="0.2">
      <c r="A51" s="9">
        <v>2014</v>
      </c>
      <c r="B51" s="9" t="s">
        <v>148</v>
      </c>
      <c r="C51" s="14">
        <v>85</v>
      </c>
      <c r="D51" s="14">
        <v>57</v>
      </c>
      <c r="E51" s="14">
        <v>26</v>
      </c>
      <c r="F51" s="14">
        <v>2</v>
      </c>
      <c r="G51" s="14">
        <v>0</v>
      </c>
      <c r="H51" s="14">
        <v>0</v>
      </c>
      <c r="I51" s="14">
        <v>0</v>
      </c>
      <c r="J51" s="15">
        <v>0</v>
      </c>
    </row>
    <row r="52" spans="1:10" x14ac:dyDescent="0.2">
      <c r="A52" s="9">
        <v>2014</v>
      </c>
      <c r="B52" s="9" t="s">
        <v>149</v>
      </c>
      <c r="C52" s="14">
        <v>45</v>
      </c>
      <c r="D52" s="14">
        <v>27</v>
      </c>
      <c r="E52" s="14">
        <v>14</v>
      </c>
      <c r="F52" s="14">
        <v>3</v>
      </c>
      <c r="G52" s="14">
        <v>1</v>
      </c>
      <c r="H52" s="14">
        <v>0</v>
      </c>
      <c r="I52" s="14">
        <v>0</v>
      </c>
      <c r="J52" s="15">
        <v>0</v>
      </c>
    </row>
    <row r="53" spans="1:10" ht="24" x14ac:dyDescent="0.2">
      <c r="A53" s="9">
        <v>2014</v>
      </c>
      <c r="B53" s="9" t="s">
        <v>150</v>
      </c>
      <c r="C53" s="14">
        <v>100</v>
      </c>
      <c r="D53" s="14">
        <v>51</v>
      </c>
      <c r="E53" s="14">
        <v>44</v>
      </c>
      <c r="F53" s="14">
        <v>4</v>
      </c>
      <c r="G53" s="14">
        <v>1</v>
      </c>
      <c r="H53" s="14">
        <v>0</v>
      </c>
      <c r="I53" s="14">
        <v>0</v>
      </c>
      <c r="J53" s="15">
        <v>0</v>
      </c>
    </row>
    <row r="54" spans="1:10" ht="12.4" customHeight="1" x14ac:dyDescent="0.2">
      <c r="A54" s="9">
        <v>2014</v>
      </c>
      <c r="B54" s="9" t="s">
        <v>151</v>
      </c>
      <c r="C54" s="14">
        <v>7</v>
      </c>
      <c r="D54" s="14">
        <v>1</v>
      </c>
      <c r="E54" s="14">
        <v>3</v>
      </c>
      <c r="F54" s="14">
        <v>3</v>
      </c>
      <c r="G54" s="14">
        <v>0</v>
      </c>
      <c r="H54" s="14">
        <v>0</v>
      </c>
      <c r="I54" s="14">
        <v>0</v>
      </c>
      <c r="J54" s="15">
        <v>0</v>
      </c>
    </row>
    <row r="55" spans="1:10" ht="12.4" customHeight="1" x14ac:dyDescent="0.2">
      <c r="A55" s="9">
        <v>2014</v>
      </c>
      <c r="B55" s="9" t="s">
        <v>152</v>
      </c>
      <c r="C55" s="14">
        <v>21</v>
      </c>
      <c r="D55" s="14">
        <v>7</v>
      </c>
      <c r="E55" s="14">
        <v>9</v>
      </c>
      <c r="F55" s="14">
        <v>4</v>
      </c>
      <c r="G55" s="14">
        <v>1</v>
      </c>
      <c r="H55" s="14">
        <v>0</v>
      </c>
      <c r="I55" s="14">
        <v>0</v>
      </c>
      <c r="J55" s="15">
        <v>0</v>
      </c>
    </row>
    <row r="56" spans="1:10" ht="12.4" customHeight="1" x14ac:dyDescent="0.2">
      <c r="A56" s="9">
        <v>2014</v>
      </c>
      <c r="B56" s="9" t="s">
        <v>153</v>
      </c>
      <c r="C56" s="14">
        <v>94</v>
      </c>
      <c r="D56" s="14">
        <v>55</v>
      </c>
      <c r="E56" s="14">
        <v>32</v>
      </c>
      <c r="F56" s="14">
        <v>5</v>
      </c>
      <c r="G56" s="14">
        <v>1</v>
      </c>
      <c r="H56" s="14">
        <v>1</v>
      </c>
      <c r="I56" s="14">
        <v>0</v>
      </c>
      <c r="J56" s="15">
        <v>0</v>
      </c>
    </row>
    <row r="57" spans="1:10" x14ac:dyDescent="0.2">
      <c r="A57" s="9">
        <v>2015</v>
      </c>
      <c r="B57" s="9" t="s">
        <v>103</v>
      </c>
      <c r="C57" s="14">
        <v>46</v>
      </c>
      <c r="D57" s="14">
        <v>28</v>
      </c>
      <c r="E57" s="14">
        <v>17</v>
      </c>
      <c r="F57" s="14">
        <v>0</v>
      </c>
      <c r="G57" s="14">
        <v>0</v>
      </c>
      <c r="H57" s="14">
        <v>0</v>
      </c>
      <c r="I57" s="14">
        <v>0</v>
      </c>
      <c r="J57" s="15">
        <v>1</v>
      </c>
    </row>
    <row r="58" spans="1:10" x14ac:dyDescent="0.2">
      <c r="A58" s="9">
        <v>2015</v>
      </c>
      <c r="B58" s="9" t="s">
        <v>104</v>
      </c>
      <c r="C58" s="14">
        <v>205</v>
      </c>
      <c r="D58" s="14">
        <v>138</v>
      </c>
      <c r="E58" s="14">
        <v>61</v>
      </c>
      <c r="F58" s="14">
        <v>4</v>
      </c>
      <c r="G58" s="14">
        <v>2</v>
      </c>
      <c r="H58" s="14">
        <v>0</v>
      </c>
      <c r="I58" s="14">
        <v>0</v>
      </c>
      <c r="J58" s="15">
        <v>0</v>
      </c>
    </row>
    <row r="59" spans="1:10" ht="24" x14ac:dyDescent="0.2">
      <c r="A59" s="9">
        <v>2015</v>
      </c>
      <c r="B59" s="9" t="s">
        <v>105</v>
      </c>
      <c r="C59" s="14">
        <v>16</v>
      </c>
      <c r="D59" s="14">
        <v>5</v>
      </c>
      <c r="E59" s="14">
        <v>8</v>
      </c>
      <c r="F59" s="14">
        <v>0</v>
      </c>
      <c r="G59" s="14">
        <v>2</v>
      </c>
      <c r="H59" s="14">
        <v>1</v>
      </c>
      <c r="I59" s="14">
        <v>0</v>
      </c>
      <c r="J59" s="15">
        <v>0</v>
      </c>
    </row>
    <row r="60" spans="1:10" ht="24" x14ac:dyDescent="0.2">
      <c r="A60" s="9">
        <v>2015</v>
      </c>
      <c r="B60" s="9" t="s">
        <v>106</v>
      </c>
      <c r="C60" s="14">
        <v>6</v>
      </c>
      <c r="D60" s="16">
        <v>2</v>
      </c>
      <c r="E60" s="17"/>
      <c r="F60" s="18"/>
      <c r="G60" s="14">
        <v>0</v>
      </c>
      <c r="H60" s="18"/>
      <c r="I60" s="14">
        <v>0</v>
      </c>
      <c r="J60" s="15">
        <v>0</v>
      </c>
    </row>
    <row r="61" spans="1:10" x14ac:dyDescent="0.2">
      <c r="A61" s="9">
        <v>2015</v>
      </c>
      <c r="B61" s="9" t="s">
        <v>107</v>
      </c>
      <c r="C61" s="14">
        <v>11</v>
      </c>
      <c r="D61" s="14">
        <v>8</v>
      </c>
      <c r="E61" s="14">
        <v>2</v>
      </c>
      <c r="F61" s="14">
        <v>1</v>
      </c>
      <c r="G61" s="14">
        <v>0</v>
      </c>
      <c r="H61" s="14">
        <v>0</v>
      </c>
      <c r="I61" s="14">
        <v>0</v>
      </c>
      <c r="J61" s="15">
        <v>0</v>
      </c>
    </row>
    <row r="62" spans="1:10" x14ac:dyDescent="0.2">
      <c r="A62" s="9">
        <v>2015</v>
      </c>
      <c r="B62" s="9" t="s">
        <v>108</v>
      </c>
      <c r="C62" s="14">
        <v>3</v>
      </c>
      <c r="D62" s="14">
        <v>2</v>
      </c>
      <c r="E62" s="18"/>
      <c r="F62" s="18"/>
      <c r="G62" s="14">
        <v>0</v>
      </c>
      <c r="H62" s="18"/>
      <c r="I62" s="14">
        <v>0</v>
      </c>
      <c r="J62" s="15">
        <v>0</v>
      </c>
    </row>
    <row r="63" spans="1:10" x14ac:dyDescent="0.2">
      <c r="A63" s="9">
        <v>2015</v>
      </c>
      <c r="B63" s="9" t="s">
        <v>109</v>
      </c>
      <c r="C63" s="14">
        <v>22</v>
      </c>
      <c r="D63" s="16">
        <v>16</v>
      </c>
      <c r="E63" s="14">
        <v>6</v>
      </c>
      <c r="F63" s="14">
        <v>0</v>
      </c>
      <c r="G63" s="14">
        <v>0</v>
      </c>
      <c r="H63" s="14">
        <v>0</v>
      </c>
      <c r="I63" s="14">
        <v>0</v>
      </c>
      <c r="J63" s="15">
        <v>0</v>
      </c>
    </row>
    <row r="64" spans="1:10" x14ac:dyDescent="0.2">
      <c r="A64" s="9">
        <v>2015</v>
      </c>
      <c r="B64" s="9" t="s">
        <v>110</v>
      </c>
      <c r="C64" s="14">
        <v>262</v>
      </c>
      <c r="D64" s="14">
        <v>179</v>
      </c>
      <c r="E64" s="14">
        <v>69</v>
      </c>
      <c r="F64" s="14">
        <v>9</v>
      </c>
      <c r="G64" s="14">
        <v>2</v>
      </c>
      <c r="H64" s="14">
        <v>2</v>
      </c>
      <c r="I64" s="14">
        <v>1</v>
      </c>
      <c r="J64" s="15">
        <v>0</v>
      </c>
    </row>
    <row r="65" spans="1:10" x14ac:dyDescent="0.2">
      <c r="A65" s="9">
        <v>2015</v>
      </c>
      <c r="B65" s="9" t="s">
        <v>111</v>
      </c>
      <c r="C65" s="14">
        <v>67</v>
      </c>
      <c r="D65" s="16">
        <v>54</v>
      </c>
      <c r="E65" s="14">
        <v>10</v>
      </c>
      <c r="F65" s="14">
        <v>3</v>
      </c>
      <c r="G65" s="14">
        <v>0</v>
      </c>
      <c r="H65" s="14">
        <v>0</v>
      </c>
      <c r="I65" s="14">
        <v>0</v>
      </c>
      <c r="J65" s="15">
        <v>0</v>
      </c>
    </row>
    <row r="66" spans="1:10" x14ac:dyDescent="0.2">
      <c r="A66" s="9">
        <v>2015</v>
      </c>
      <c r="B66" s="9" t="s">
        <v>112</v>
      </c>
      <c r="C66" s="14">
        <v>16</v>
      </c>
      <c r="D66" s="14">
        <v>10</v>
      </c>
      <c r="E66" s="14">
        <v>4</v>
      </c>
      <c r="F66" s="14">
        <v>1</v>
      </c>
      <c r="G66" s="14">
        <v>1</v>
      </c>
      <c r="H66" s="14">
        <v>0</v>
      </c>
      <c r="I66" s="14">
        <v>0</v>
      </c>
      <c r="J66" s="15">
        <v>0</v>
      </c>
    </row>
    <row r="67" spans="1:10" x14ac:dyDescent="0.2">
      <c r="A67" s="9">
        <v>2015</v>
      </c>
      <c r="B67" s="9" t="s">
        <v>113</v>
      </c>
      <c r="C67" s="14">
        <v>13</v>
      </c>
      <c r="D67" s="14">
        <v>11</v>
      </c>
      <c r="E67" s="14">
        <v>2</v>
      </c>
      <c r="F67" s="14">
        <v>0</v>
      </c>
      <c r="G67" s="14">
        <v>0</v>
      </c>
      <c r="H67" s="14">
        <v>0</v>
      </c>
      <c r="I67" s="14">
        <v>0</v>
      </c>
      <c r="J67" s="15">
        <v>0</v>
      </c>
    </row>
    <row r="68" spans="1:10" x14ac:dyDescent="0.2">
      <c r="A68" s="9">
        <v>2015</v>
      </c>
      <c r="B68" s="9" t="s">
        <v>114</v>
      </c>
      <c r="C68" s="14">
        <v>0</v>
      </c>
      <c r="D68" s="14">
        <v>0</v>
      </c>
      <c r="E68" s="18"/>
      <c r="F68" s="18"/>
      <c r="G68" s="14">
        <v>0</v>
      </c>
      <c r="H68" s="18"/>
      <c r="I68" s="14">
        <v>0</v>
      </c>
      <c r="J68" s="15">
        <v>0</v>
      </c>
    </row>
    <row r="69" spans="1:10" x14ac:dyDescent="0.2">
      <c r="A69" s="9">
        <v>2015</v>
      </c>
      <c r="B69" s="9" t="s">
        <v>115</v>
      </c>
      <c r="C69" s="14">
        <v>2</v>
      </c>
      <c r="D69" s="14">
        <v>1</v>
      </c>
      <c r="E69" s="18"/>
      <c r="F69" s="18"/>
      <c r="G69" s="14">
        <v>0</v>
      </c>
      <c r="H69" s="18"/>
      <c r="I69" s="14">
        <v>0</v>
      </c>
      <c r="J69" s="15">
        <v>0</v>
      </c>
    </row>
    <row r="70" spans="1:10" ht="24" x14ac:dyDescent="0.2">
      <c r="A70" s="9">
        <v>2015</v>
      </c>
      <c r="B70" s="9" t="s">
        <v>116</v>
      </c>
      <c r="C70" s="14">
        <v>139</v>
      </c>
      <c r="D70" s="14">
        <v>91</v>
      </c>
      <c r="E70" s="14">
        <v>45</v>
      </c>
      <c r="F70" s="14">
        <v>2</v>
      </c>
      <c r="G70" s="14">
        <v>1</v>
      </c>
      <c r="H70" s="14">
        <v>0</v>
      </c>
      <c r="I70" s="14">
        <v>0</v>
      </c>
      <c r="J70" s="15">
        <v>0</v>
      </c>
    </row>
    <row r="71" spans="1:10" x14ac:dyDescent="0.2">
      <c r="A71" s="9">
        <v>2015</v>
      </c>
      <c r="B71" s="9" t="s">
        <v>117</v>
      </c>
      <c r="C71" s="14">
        <v>119</v>
      </c>
      <c r="D71" s="16">
        <v>87</v>
      </c>
      <c r="E71" s="14">
        <v>28</v>
      </c>
      <c r="F71" s="14">
        <v>2</v>
      </c>
      <c r="G71" s="14">
        <v>1</v>
      </c>
      <c r="H71" s="14">
        <v>0</v>
      </c>
      <c r="I71" s="14">
        <v>1</v>
      </c>
      <c r="J71" s="15">
        <v>0</v>
      </c>
    </row>
    <row r="72" spans="1:10" x14ac:dyDescent="0.2">
      <c r="A72" s="9">
        <v>2015</v>
      </c>
      <c r="B72" s="9" t="s">
        <v>118</v>
      </c>
      <c r="C72" s="14">
        <v>125</v>
      </c>
      <c r="D72" s="16">
        <v>78</v>
      </c>
      <c r="E72" s="14">
        <v>45</v>
      </c>
      <c r="F72" s="14">
        <v>2</v>
      </c>
      <c r="G72" s="14">
        <v>0</v>
      </c>
      <c r="H72" s="14">
        <v>0</v>
      </c>
      <c r="I72" s="14">
        <v>0</v>
      </c>
      <c r="J72" s="15">
        <v>0</v>
      </c>
    </row>
    <row r="73" spans="1:10" x14ac:dyDescent="0.2">
      <c r="A73" s="9">
        <v>2015</v>
      </c>
      <c r="B73" s="9" t="s">
        <v>119</v>
      </c>
      <c r="C73" s="14">
        <v>1</v>
      </c>
      <c r="D73" s="14">
        <v>0</v>
      </c>
      <c r="E73" s="18"/>
      <c r="F73" s="18"/>
      <c r="G73" s="14">
        <v>0</v>
      </c>
      <c r="H73" s="18"/>
      <c r="I73" s="14">
        <v>0</v>
      </c>
      <c r="J73" s="15">
        <v>0</v>
      </c>
    </row>
    <row r="74" spans="1:10" x14ac:dyDescent="0.2">
      <c r="A74" s="9">
        <v>2015</v>
      </c>
      <c r="B74" s="9" t="s">
        <v>120</v>
      </c>
      <c r="C74" s="14">
        <v>0</v>
      </c>
      <c r="D74" s="14">
        <v>0</v>
      </c>
      <c r="E74" s="18"/>
      <c r="F74" s="18"/>
      <c r="G74" s="14">
        <v>0</v>
      </c>
      <c r="H74" s="18"/>
      <c r="I74" s="14">
        <v>0</v>
      </c>
      <c r="J74" s="15">
        <v>0</v>
      </c>
    </row>
    <row r="75" spans="1:10" x14ac:dyDescent="0.2">
      <c r="A75" s="9">
        <v>2015</v>
      </c>
      <c r="B75" s="9" t="s">
        <v>121</v>
      </c>
      <c r="C75" s="14">
        <v>46</v>
      </c>
      <c r="D75" s="14">
        <v>30</v>
      </c>
      <c r="E75" s="14">
        <v>14</v>
      </c>
      <c r="F75" s="14">
        <v>2</v>
      </c>
      <c r="G75" s="14">
        <v>0</v>
      </c>
      <c r="H75" s="14">
        <v>0</v>
      </c>
      <c r="I75" s="14">
        <v>0</v>
      </c>
      <c r="J75" s="15">
        <v>0</v>
      </c>
    </row>
    <row r="76" spans="1:10" ht="24" x14ac:dyDescent="0.2">
      <c r="A76" s="9">
        <v>2015</v>
      </c>
      <c r="B76" s="9" t="s">
        <v>122</v>
      </c>
      <c r="C76" s="14">
        <v>17</v>
      </c>
      <c r="D76" s="14">
        <v>9</v>
      </c>
      <c r="E76" s="14">
        <v>7</v>
      </c>
      <c r="F76" s="14">
        <v>1</v>
      </c>
      <c r="G76" s="14">
        <v>0</v>
      </c>
      <c r="H76" s="14">
        <v>0</v>
      </c>
      <c r="I76" s="14">
        <v>0</v>
      </c>
      <c r="J76" s="15">
        <v>0</v>
      </c>
    </row>
    <row r="77" spans="1:10" ht="24" x14ac:dyDescent="0.2">
      <c r="A77" s="9">
        <v>2015</v>
      </c>
      <c r="B77" s="9" t="s">
        <v>123</v>
      </c>
      <c r="C77" s="14">
        <v>46</v>
      </c>
      <c r="D77" s="16">
        <v>40</v>
      </c>
      <c r="E77" s="14">
        <v>6</v>
      </c>
      <c r="F77" s="14">
        <v>0</v>
      </c>
      <c r="G77" s="14">
        <v>0</v>
      </c>
      <c r="H77" s="14">
        <v>0</v>
      </c>
      <c r="I77" s="14">
        <v>0</v>
      </c>
      <c r="J77" s="15">
        <v>0</v>
      </c>
    </row>
    <row r="78" spans="1:10" x14ac:dyDescent="0.2">
      <c r="A78" s="9">
        <v>2015</v>
      </c>
      <c r="B78" s="9" t="s">
        <v>124</v>
      </c>
      <c r="C78" s="14">
        <v>50</v>
      </c>
      <c r="D78" s="14">
        <v>14</v>
      </c>
      <c r="E78" s="14">
        <v>26</v>
      </c>
      <c r="F78" s="14">
        <v>8</v>
      </c>
      <c r="G78" s="14">
        <v>1</v>
      </c>
      <c r="H78" s="14">
        <v>0</v>
      </c>
      <c r="I78" s="14">
        <v>1</v>
      </c>
      <c r="J78" s="15">
        <v>0</v>
      </c>
    </row>
    <row r="79" spans="1:10" ht="24" x14ac:dyDescent="0.2">
      <c r="A79" s="9">
        <v>2015</v>
      </c>
      <c r="B79" s="9" t="s">
        <v>125</v>
      </c>
      <c r="C79" s="14">
        <v>43</v>
      </c>
      <c r="D79" s="14">
        <v>23</v>
      </c>
      <c r="E79" s="14">
        <v>14</v>
      </c>
      <c r="F79" s="14">
        <v>5</v>
      </c>
      <c r="G79" s="14">
        <v>1</v>
      </c>
      <c r="H79" s="14">
        <v>0</v>
      </c>
      <c r="I79" s="14">
        <v>0</v>
      </c>
      <c r="J79" s="15">
        <v>0</v>
      </c>
    </row>
    <row r="80" spans="1:10" ht="24" x14ac:dyDescent="0.2">
      <c r="A80" s="9">
        <v>2015</v>
      </c>
      <c r="B80" s="9" t="s">
        <v>126</v>
      </c>
      <c r="C80" s="14">
        <v>58</v>
      </c>
      <c r="D80" s="14">
        <v>30</v>
      </c>
      <c r="E80" s="14">
        <v>25</v>
      </c>
      <c r="F80" s="14">
        <v>3</v>
      </c>
      <c r="G80" s="14">
        <v>0</v>
      </c>
      <c r="H80" s="14">
        <v>0</v>
      </c>
      <c r="I80" s="14">
        <v>0</v>
      </c>
      <c r="J80" s="15">
        <v>0</v>
      </c>
    </row>
    <row r="81" spans="1:10" ht="24" x14ac:dyDescent="0.2">
      <c r="A81" s="9">
        <v>2015</v>
      </c>
      <c r="B81" s="9" t="s">
        <v>127</v>
      </c>
      <c r="C81" s="14">
        <v>8</v>
      </c>
      <c r="D81" s="16">
        <v>2</v>
      </c>
      <c r="E81" s="17"/>
      <c r="F81" s="18"/>
      <c r="G81" s="14">
        <v>0</v>
      </c>
      <c r="H81" s="18"/>
      <c r="I81" s="14">
        <v>0</v>
      </c>
      <c r="J81" s="15">
        <v>0</v>
      </c>
    </row>
    <row r="82" spans="1:10" ht="36" x14ac:dyDescent="0.2">
      <c r="A82" s="9">
        <v>2015</v>
      </c>
      <c r="B82" s="9" t="s">
        <v>128</v>
      </c>
      <c r="C82" s="14">
        <v>8</v>
      </c>
      <c r="D82" s="14">
        <v>1</v>
      </c>
      <c r="E82" s="18"/>
      <c r="F82" s="18"/>
      <c r="G82" s="14">
        <v>0</v>
      </c>
      <c r="H82" s="18"/>
      <c r="I82" s="14">
        <v>0</v>
      </c>
      <c r="J82" s="15">
        <v>0</v>
      </c>
    </row>
    <row r="83" spans="1:10" x14ac:dyDescent="0.2">
      <c r="A83" s="9">
        <v>2015</v>
      </c>
      <c r="B83" s="9" t="s">
        <v>129</v>
      </c>
      <c r="C83" s="14">
        <v>33</v>
      </c>
      <c r="D83" s="14">
        <v>19</v>
      </c>
      <c r="E83" s="14">
        <v>10</v>
      </c>
      <c r="F83" s="14">
        <v>2</v>
      </c>
      <c r="G83" s="14">
        <v>1</v>
      </c>
      <c r="H83" s="14">
        <v>0</v>
      </c>
      <c r="I83" s="14">
        <v>1</v>
      </c>
      <c r="J83" s="15">
        <v>0</v>
      </c>
    </row>
    <row r="84" spans="1:10" x14ac:dyDescent="0.2">
      <c r="A84" s="9">
        <v>2015</v>
      </c>
      <c r="B84" s="9" t="s">
        <v>114</v>
      </c>
      <c r="C84" s="14">
        <v>170</v>
      </c>
      <c r="D84" s="14">
        <v>106</v>
      </c>
      <c r="E84" s="14">
        <v>53</v>
      </c>
      <c r="F84" s="14">
        <v>9</v>
      </c>
      <c r="G84" s="14">
        <v>2</v>
      </c>
      <c r="H84" s="14">
        <v>0</v>
      </c>
      <c r="I84" s="14">
        <v>0</v>
      </c>
      <c r="J84" s="15">
        <v>0</v>
      </c>
    </row>
    <row r="85" spans="1:10" x14ac:dyDescent="0.2">
      <c r="A85" s="9">
        <v>2015</v>
      </c>
      <c r="B85" s="9" t="s">
        <v>114</v>
      </c>
      <c r="C85" s="14">
        <v>1</v>
      </c>
      <c r="D85" s="19" t="s">
        <v>154</v>
      </c>
      <c r="E85" s="14">
        <v>3</v>
      </c>
      <c r="F85" s="18"/>
      <c r="G85" s="18" t="s">
        <v>155</v>
      </c>
      <c r="H85" s="18"/>
      <c r="I85" s="14">
        <v>0</v>
      </c>
      <c r="J85" s="15">
        <v>0</v>
      </c>
    </row>
    <row r="86" spans="1:10" x14ac:dyDescent="0.2">
      <c r="A86" s="9">
        <v>2015</v>
      </c>
      <c r="B86" s="9" t="s">
        <v>115</v>
      </c>
      <c r="C86" s="14">
        <v>181</v>
      </c>
      <c r="D86" s="14">
        <v>151</v>
      </c>
      <c r="E86" s="14">
        <v>25</v>
      </c>
      <c r="F86" s="14">
        <v>4</v>
      </c>
      <c r="G86" s="14">
        <v>0</v>
      </c>
      <c r="H86" s="14">
        <v>1</v>
      </c>
      <c r="I86" s="14">
        <v>0</v>
      </c>
      <c r="J86" s="15">
        <v>0</v>
      </c>
    </row>
    <row r="87" spans="1:10" x14ac:dyDescent="0.2">
      <c r="A87" s="9">
        <v>2015</v>
      </c>
      <c r="B87" s="9" t="s">
        <v>130</v>
      </c>
      <c r="C87" s="14">
        <v>9</v>
      </c>
      <c r="D87" s="14">
        <v>5</v>
      </c>
      <c r="E87" s="18"/>
      <c r="F87" s="18"/>
      <c r="G87" s="14">
        <v>0</v>
      </c>
      <c r="H87" s="18"/>
      <c r="I87" s="14">
        <v>0</v>
      </c>
      <c r="J87" s="15">
        <v>0</v>
      </c>
    </row>
    <row r="88" spans="1:10" x14ac:dyDescent="0.2">
      <c r="A88" s="9">
        <v>2015</v>
      </c>
      <c r="B88" s="9" t="s">
        <v>131</v>
      </c>
      <c r="C88" s="14">
        <v>75</v>
      </c>
      <c r="D88" s="14">
        <v>42</v>
      </c>
      <c r="E88" s="14">
        <v>26</v>
      </c>
      <c r="F88" s="14">
        <v>2</v>
      </c>
      <c r="G88" s="14">
        <v>1</v>
      </c>
      <c r="H88" s="14">
        <v>1</v>
      </c>
      <c r="I88" s="14">
        <v>0</v>
      </c>
      <c r="J88" s="15">
        <v>3</v>
      </c>
    </row>
    <row r="89" spans="1:10" x14ac:dyDescent="0.2">
      <c r="A89" s="9">
        <v>2015</v>
      </c>
      <c r="B89" s="9" t="s">
        <v>132</v>
      </c>
      <c r="C89" s="14">
        <v>51</v>
      </c>
      <c r="D89" s="20" t="s">
        <v>156</v>
      </c>
      <c r="E89" s="21" t="s">
        <v>157</v>
      </c>
      <c r="F89" s="14">
        <v>4</v>
      </c>
      <c r="G89" s="18" t="s">
        <v>155</v>
      </c>
      <c r="H89" s="14">
        <v>0</v>
      </c>
      <c r="I89" s="14">
        <v>0</v>
      </c>
      <c r="J89" s="15">
        <v>1</v>
      </c>
    </row>
    <row r="90" spans="1:10" x14ac:dyDescent="0.2">
      <c r="A90" s="9">
        <v>2015</v>
      </c>
      <c r="B90" s="9" t="s">
        <v>133</v>
      </c>
      <c r="C90" s="14">
        <v>18</v>
      </c>
      <c r="D90" s="14">
        <v>8</v>
      </c>
      <c r="E90" s="14">
        <v>7</v>
      </c>
      <c r="F90" s="14">
        <v>2</v>
      </c>
      <c r="G90" s="14">
        <v>1</v>
      </c>
      <c r="H90" s="14">
        <v>0</v>
      </c>
      <c r="I90" s="14">
        <v>0</v>
      </c>
      <c r="J90" s="15">
        <v>0</v>
      </c>
    </row>
    <row r="91" spans="1:10" x14ac:dyDescent="0.2">
      <c r="A91" s="9">
        <v>2015</v>
      </c>
      <c r="B91" s="9" t="s">
        <v>134</v>
      </c>
      <c r="C91" s="14">
        <v>156</v>
      </c>
      <c r="D91" s="14">
        <v>116</v>
      </c>
      <c r="E91" s="14">
        <v>35</v>
      </c>
      <c r="F91" s="14">
        <v>5</v>
      </c>
      <c r="G91" s="14">
        <v>0</v>
      </c>
      <c r="H91" s="14">
        <v>0</v>
      </c>
      <c r="I91" s="14">
        <v>0</v>
      </c>
      <c r="J91" s="15">
        <v>0</v>
      </c>
    </row>
    <row r="92" spans="1:10" x14ac:dyDescent="0.2">
      <c r="A92" s="9">
        <v>2015</v>
      </c>
      <c r="B92" s="9" t="s">
        <v>135</v>
      </c>
      <c r="C92" s="14">
        <v>18</v>
      </c>
      <c r="D92" s="20" t="s">
        <v>158</v>
      </c>
      <c r="E92" s="18" t="s">
        <v>159</v>
      </c>
      <c r="F92" s="14">
        <v>0</v>
      </c>
      <c r="G92" s="18" t="s">
        <v>160</v>
      </c>
      <c r="H92" s="14">
        <v>0</v>
      </c>
      <c r="I92" s="14">
        <v>0</v>
      </c>
      <c r="J92" s="15">
        <v>0</v>
      </c>
    </row>
    <row r="93" spans="1:10" x14ac:dyDescent="0.2">
      <c r="A93" s="9">
        <v>2015</v>
      </c>
      <c r="B93" s="9" t="s">
        <v>136</v>
      </c>
      <c r="C93" s="14">
        <v>6</v>
      </c>
      <c r="D93" s="14">
        <v>3</v>
      </c>
      <c r="E93" s="18"/>
      <c r="F93" s="18"/>
      <c r="G93" s="14">
        <v>0</v>
      </c>
      <c r="H93" s="18"/>
      <c r="I93" s="14">
        <v>0</v>
      </c>
      <c r="J93" s="15">
        <v>0</v>
      </c>
    </row>
    <row r="94" spans="1:10" x14ac:dyDescent="0.2">
      <c r="A94" s="9">
        <v>2015</v>
      </c>
      <c r="B94" s="9" t="s">
        <v>108</v>
      </c>
      <c r="C94" s="14">
        <v>74</v>
      </c>
      <c r="D94" s="14">
        <v>30</v>
      </c>
      <c r="E94" s="14">
        <v>34</v>
      </c>
      <c r="F94" s="14">
        <v>9</v>
      </c>
      <c r="G94" s="14">
        <v>1</v>
      </c>
      <c r="H94" s="14">
        <v>0</v>
      </c>
      <c r="I94" s="14">
        <v>0</v>
      </c>
      <c r="J94" s="15">
        <v>0</v>
      </c>
    </row>
    <row r="95" spans="1:10" x14ac:dyDescent="0.2">
      <c r="A95" s="9">
        <v>2015</v>
      </c>
      <c r="B95" s="9" t="s">
        <v>137</v>
      </c>
      <c r="C95" s="14">
        <v>115</v>
      </c>
      <c r="D95" s="14">
        <v>52</v>
      </c>
      <c r="E95" s="14">
        <v>55</v>
      </c>
      <c r="F95" s="14">
        <v>7</v>
      </c>
      <c r="G95" s="14">
        <v>1</v>
      </c>
      <c r="H95" s="14">
        <v>0</v>
      </c>
      <c r="I95" s="14">
        <v>0</v>
      </c>
      <c r="J95" s="15">
        <v>0</v>
      </c>
    </row>
    <row r="96" spans="1:10" x14ac:dyDescent="0.2">
      <c r="A96" s="9">
        <v>2015</v>
      </c>
      <c r="B96" s="9" t="s">
        <v>138</v>
      </c>
      <c r="C96" s="14">
        <v>2</v>
      </c>
      <c r="D96" s="14">
        <v>0</v>
      </c>
      <c r="E96" s="18"/>
      <c r="F96" s="18"/>
      <c r="G96" s="14">
        <v>0</v>
      </c>
      <c r="H96" s="18"/>
      <c r="I96" s="14">
        <v>0</v>
      </c>
      <c r="J96" s="15">
        <v>0</v>
      </c>
    </row>
    <row r="97" spans="1:10" x14ac:dyDescent="0.2">
      <c r="A97" s="9">
        <v>2015</v>
      </c>
      <c r="B97" s="9" t="s">
        <v>139</v>
      </c>
      <c r="C97" s="14">
        <v>74</v>
      </c>
      <c r="D97" s="14">
        <v>50</v>
      </c>
      <c r="E97" s="14">
        <v>21</v>
      </c>
      <c r="F97" s="14">
        <v>1</v>
      </c>
      <c r="G97" s="14">
        <v>1</v>
      </c>
      <c r="H97" s="14">
        <v>1</v>
      </c>
      <c r="I97" s="14">
        <v>0</v>
      </c>
      <c r="J97" s="15">
        <v>0</v>
      </c>
    </row>
    <row r="98" spans="1:10" x14ac:dyDescent="0.2">
      <c r="A98" s="9">
        <v>2015</v>
      </c>
      <c r="B98" s="9" t="s">
        <v>140</v>
      </c>
      <c r="C98" s="14">
        <v>44</v>
      </c>
      <c r="D98" s="14">
        <v>24</v>
      </c>
      <c r="E98" s="14">
        <v>18</v>
      </c>
      <c r="F98" s="14">
        <v>2</v>
      </c>
      <c r="G98" s="14">
        <v>0</v>
      </c>
      <c r="H98" s="14">
        <v>0</v>
      </c>
      <c r="I98" s="14">
        <v>0</v>
      </c>
      <c r="J98" s="15">
        <v>0</v>
      </c>
    </row>
    <row r="99" spans="1:10" x14ac:dyDescent="0.2">
      <c r="A99" s="9">
        <v>2015</v>
      </c>
      <c r="B99" s="9" t="s">
        <v>141</v>
      </c>
      <c r="C99" s="14">
        <v>19</v>
      </c>
      <c r="D99" s="14">
        <v>1</v>
      </c>
      <c r="E99" s="14">
        <v>14</v>
      </c>
      <c r="F99" s="14">
        <v>1</v>
      </c>
      <c r="G99" s="14">
        <v>0</v>
      </c>
      <c r="H99" s="14">
        <v>1</v>
      </c>
      <c r="I99" s="14">
        <v>2</v>
      </c>
      <c r="J99" s="15">
        <v>0</v>
      </c>
    </row>
    <row r="100" spans="1:10" x14ac:dyDescent="0.2">
      <c r="A100" s="9">
        <v>2015</v>
      </c>
      <c r="B100" s="9" t="s">
        <v>142</v>
      </c>
      <c r="C100" s="14">
        <v>120</v>
      </c>
      <c r="D100" s="14">
        <v>85</v>
      </c>
      <c r="E100" s="14">
        <v>30</v>
      </c>
      <c r="F100" s="14">
        <v>4</v>
      </c>
      <c r="G100" s="14">
        <v>0</v>
      </c>
      <c r="H100" s="14">
        <v>0</v>
      </c>
      <c r="I100" s="14">
        <v>1</v>
      </c>
      <c r="J100" s="15">
        <v>0</v>
      </c>
    </row>
    <row r="101" spans="1:10" x14ac:dyDescent="0.2">
      <c r="A101" s="9">
        <v>2015</v>
      </c>
      <c r="B101" s="9" t="s">
        <v>143</v>
      </c>
      <c r="C101" s="14">
        <v>54</v>
      </c>
      <c r="D101" s="14">
        <v>30</v>
      </c>
      <c r="E101" s="14">
        <v>22</v>
      </c>
      <c r="F101" s="14">
        <v>1</v>
      </c>
      <c r="G101" s="14">
        <v>0</v>
      </c>
      <c r="H101" s="14">
        <v>0</v>
      </c>
      <c r="I101" s="14">
        <v>1</v>
      </c>
      <c r="J101" s="15">
        <v>0</v>
      </c>
    </row>
    <row r="102" spans="1:10" ht="24" x14ac:dyDescent="0.2">
      <c r="A102" s="9">
        <v>2015</v>
      </c>
      <c r="B102" s="9" t="s">
        <v>144</v>
      </c>
      <c r="C102" s="14">
        <v>24</v>
      </c>
      <c r="D102" s="14">
        <v>10</v>
      </c>
      <c r="E102" s="14">
        <v>12</v>
      </c>
      <c r="F102" s="14">
        <v>1</v>
      </c>
      <c r="G102" s="14">
        <v>0</v>
      </c>
      <c r="H102" s="14">
        <v>1</v>
      </c>
      <c r="I102" s="14">
        <v>0</v>
      </c>
      <c r="J102" s="15">
        <v>0</v>
      </c>
    </row>
    <row r="103" spans="1:10" x14ac:dyDescent="0.2">
      <c r="A103" s="9">
        <v>2015</v>
      </c>
      <c r="B103" s="9" t="s">
        <v>145</v>
      </c>
      <c r="C103" s="14">
        <v>12</v>
      </c>
      <c r="D103" s="14">
        <v>9</v>
      </c>
      <c r="E103" s="14">
        <v>2</v>
      </c>
      <c r="F103" s="14">
        <v>0</v>
      </c>
      <c r="G103" s="14">
        <v>0</v>
      </c>
      <c r="H103" s="14">
        <v>0</v>
      </c>
      <c r="I103" s="14">
        <v>0</v>
      </c>
      <c r="J103" s="15">
        <v>1</v>
      </c>
    </row>
    <row r="104" spans="1:10" ht="36" x14ac:dyDescent="0.2">
      <c r="A104" s="9">
        <v>2015</v>
      </c>
      <c r="B104" s="9" t="s">
        <v>146</v>
      </c>
      <c r="C104" s="14">
        <v>87</v>
      </c>
      <c r="D104" s="14">
        <v>66</v>
      </c>
      <c r="E104" s="14">
        <v>20</v>
      </c>
      <c r="F104" s="14">
        <v>1</v>
      </c>
      <c r="G104" s="14">
        <v>0</v>
      </c>
      <c r="H104" s="14">
        <v>0</v>
      </c>
      <c r="I104" s="14">
        <v>0</v>
      </c>
      <c r="J104" s="15">
        <v>0</v>
      </c>
    </row>
    <row r="105" spans="1:10" ht="24" x14ac:dyDescent="0.2">
      <c r="A105" s="9">
        <v>2015</v>
      </c>
      <c r="B105" s="9" t="s">
        <v>147</v>
      </c>
      <c r="C105" s="14">
        <v>110</v>
      </c>
      <c r="D105" s="14">
        <v>76</v>
      </c>
      <c r="E105" s="14">
        <v>30</v>
      </c>
      <c r="F105" s="14">
        <v>3</v>
      </c>
      <c r="G105" s="14">
        <v>1</v>
      </c>
      <c r="H105" s="14">
        <v>0</v>
      </c>
      <c r="I105" s="14">
        <v>0</v>
      </c>
      <c r="J105" s="15">
        <v>0</v>
      </c>
    </row>
    <row r="106" spans="1:10" ht="24" x14ac:dyDescent="0.2">
      <c r="A106" s="9">
        <v>2015</v>
      </c>
      <c r="B106" s="9" t="s">
        <v>148</v>
      </c>
      <c r="C106" s="14">
        <v>134</v>
      </c>
      <c r="D106" s="14">
        <v>85</v>
      </c>
      <c r="E106" s="14">
        <v>43</v>
      </c>
      <c r="F106" s="14">
        <v>4</v>
      </c>
      <c r="G106" s="14">
        <v>0</v>
      </c>
      <c r="H106" s="14">
        <v>0</v>
      </c>
      <c r="I106" s="14">
        <v>2</v>
      </c>
      <c r="J106" s="15">
        <v>0</v>
      </c>
    </row>
    <row r="107" spans="1:10" x14ac:dyDescent="0.2">
      <c r="A107" s="9">
        <v>2015</v>
      </c>
      <c r="B107" s="9" t="s">
        <v>149</v>
      </c>
      <c r="C107" s="14">
        <v>70</v>
      </c>
      <c r="D107" s="14">
        <v>21</v>
      </c>
      <c r="E107" s="14">
        <v>42</v>
      </c>
      <c r="F107" s="14">
        <v>6</v>
      </c>
      <c r="G107" s="14">
        <v>0</v>
      </c>
      <c r="H107" s="14">
        <v>1</v>
      </c>
      <c r="I107" s="14">
        <v>0</v>
      </c>
      <c r="J107" s="15">
        <v>0</v>
      </c>
    </row>
    <row r="108" spans="1:10" ht="24" x14ac:dyDescent="0.2">
      <c r="A108" s="9">
        <v>2015</v>
      </c>
      <c r="B108" s="9" t="s">
        <v>150</v>
      </c>
      <c r="C108" s="14">
        <v>122</v>
      </c>
      <c r="D108" s="14">
        <v>72</v>
      </c>
      <c r="E108" s="14">
        <v>45</v>
      </c>
      <c r="F108" s="14">
        <v>4</v>
      </c>
      <c r="G108" s="14">
        <v>1</v>
      </c>
      <c r="H108" s="14">
        <v>0</v>
      </c>
      <c r="I108" s="14">
        <v>0</v>
      </c>
      <c r="J108" s="15">
        <v>0</v>
      </c>
    </row>
    <row r="109" spans="1:10" ht="24" x14ac:dyDescent="0.2">
      <c r="A109" s="9">
        <v>2015</v>
      </c>
      <c r="B109" s="9" t="s">
        <v>151</v>
      </c>
      <c r="C109" s="14">
        <v>10</v>
      </c>
      <c r="D109" s="14">
        <v>3</v>
      </c>
      <c r="E109" s="14">
        <v>7</v>
      </c>
      <c r="F109" s="14">
        <v>0</v>
      </c>
      <c r="G109" s="14">
        <v>0</v>
      </c>
      <c r="H109" s="14">
        <v>0</v>
      </c>
      <c r="I109" s="14">
        <v>0</v>
      </c>
      <c r="J109" s="15">
        <v>0</v>
      </c>
    </row>
    <row r="110" spans="1:10" ht="36" x14ac:dyDescent="0.2">
      <c r="A110" s="9">
        <v>2015</v>
      </c>
      <c r="B110" s="9" t="s">
        <v>152</v>
      </c>
      <c r="C110" s="14">
        <v>30</v>
      </c>
      <c r="D110" s="14">
        <v>9</v>
      </c>
      <c r="E110" s="14">
        <v>17</v>
      </c>
      <c r="F110" s="14">
        <v>4</v>
      </c>
      <c r="G110" s="14">
        <v>0</v>
      </c>
      <c r="H110" s="14">
        <v>0</v>
      </c>
      <c r="I110" s="14">
        <v>0</v>
      </c>
      <c r="J110" s="15">
        <v>0</v>
      </c>
    </row>
    <row r="111" spans="1:10" ht="24" x14ac:dyDescent="0.2">
      <c r="A111" s="9">
        <v>2015</v>
      </c>
      <c r="B111" s="9" t="s">
        <v>153</v>
      </c>
      <c r="C111" s="14">
        <v>83</v>
      </c>
      <c r="D111" s="14">
        <v>51</v>
      </c>
      <c r="E111" s="14">
        <v>25</v>
      </c>
      <c r="F111" s="14">
        <v>4</v>
      </c>
      <c r="G111" s="14">
        <v>3</v>
      </c>
      <c r="H111" s="14">
        <v>0</v>
      </c>
      <c r="I111" s="14">
        <v>0</v>
      </c>
      <c r="J111" s="15">
        <v>0</v>
      </c>
    </row>
    <row r="112" spans="1:10" x14ac:dyDescent="0.2">
      <c r="A112" s="9">
        <v>2016</v>
      </c>
      <c r="B112" s="9" t="s">
        <v>124</v>
      </c>
      <c r="C112" s="14">
        <v>39</v>
      </c>
      <c r="D112" s="14">
        <v>10</v>
      </c>
      <c r="E112" s="14">
        <v>20</v>
      </c>
      <c r="F112" s="14">
        <v>9</v>
      </c>
      <c r="G112" s="14">
        <v>0</v>
      </c>
      <c r="H112" s="14">
        <v>0</v>
      </c>
      <c r="I112" s="14">
        <v>0</v>
      </c>
      <c r="J112" s="15">
        <v>0</v>
      </c>
    </row>
    <row r="113" spans="1:10" x14ac:dyDescent="0.2">
      <c r="A113" s="9">
        <v>2016</v>
      </c>
      <c r="B113" s="9" t="s">
        <v>161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5">
        <v>0</v>
      </c>
    </row>
    <row r="114" spans="1:10" x14ac:dyDescent="0.2">
      <c r="A114" s="9">
        <v>2016</v>
      </c>
      <c r="B114" s="9" t="s">
        <v>103</v>
      </c>
      <c r="C114" s="14">
        <v>57</v>
      </c>
      <c r="D114" s="14">
        <v>29</v>
      </c>
      <c r="E114" s="14">
        <v>21</v>
      </c>
      <c r="F114" s="14">
        <v>6</v>
      </c>
      <c r="G114" s="14">
        <v>1</v>
      </c>
      <c r="H114" s="14">
        <v>0</v>
      </c>
      <c r="I114" s="14">
        <v>0</v>
      </c>
      <c r="J114" s="15">
        <v>0</v>
      </c>
    </row>
    <row r="115" spans="1:10" x14ac:dyDescent="0.2">
      <c r="A115" s="9">
        <v>2016</v>
      </c>
      <c r="B115" s="9" t="s">
        <v>107</v>
      </c>
      <c r="C115" s="14">
        <v>0</v>
      </c>
      <c r="D115" s="17">
        <v>0</v>
      </c>
      <c r="E115" s="17">
        <v>0</v>
      </c>
      <c r="F115" s="14">
        <v>0</v>
      </c>
      <c r="G115" s="14">
        <v>0</v>
      </c>
      <c r="H115" s="14">
        <v>0</v>
      </c>
      <c r="I115" s="14">
        <v>0</v>
      </c>
      <c r="J115" s="15">
        <v>0</v>
      </c>
    </row>
    <row r="116" spans="1:10" ht="24" x14ac:dyDescent="0.2">
      <c r="A116" s="9">
        <v>2016</v>
      </c>
      <c r="B116" s="9" t="s">
        <v>150</v>
      </c>
      <c r="C116" s="14">
        <v>94</v>
      </c>
      <c r="D116" s="14">
        <v>54</v>
      </c>
      <c r="E116" s="14">
        <v>28</v>
      </c>
      <c r="F116" s="14">
        <v>9</v>
      </c>
      <c r="G116" s="14">
        <v>0</v>
      </c>
      <c r="H116" s="14">
        <v>3</v>
      </c>
      <c r="I116" s="14">
        <v>0</v>
      </c>
      <c r="J116" s="15">
        <v>0</v>
      </c>
    </row>
    <row r="117" spans="1:10" x14ac:dyDescent="0.2">
      <c r="A117" s="9">
        <v>2016</v>
      </c>
      <c r="B117" s="9" t="s">
        <v>130</v>
      </c>
      <c r="C117" s="14">
        <v>4</v>
      </c>
      <c r="D117" s="14">
        <v>3</v>
      </c>
      <c r="E117" s="14">
        <v>1</v>
      </c>
      <c r="F117" s="14">
        <v>0</v>
      </c>
      <c r="G117" s="14">
        <v>0</v>
      </c>
      <c r="H117" s="14">
        <v>0</v>
      </c>
      <c r="I117" s="14">
        <v>0</v>
      </c>
      <c r="J117" s="15">
        <v>0</v>
      </c>
    </row>
    <row r="118" spans="1:10" ht="24" x14ac:dyDescent="0.2">
      <c r="A118" s="9">
        <v>2016</v>
      </c>
      <c r="B118" s="9" t="s">
        <v>125</v>
      </c>
      <c r="C118" s="14">
        <v>28</v>
      </c>
      <c r="D118" s="14">
        <v>13</v>
      </c>
      <c r="E118" s="14">
        <v>10</v>
      </c>
      <c r="F118" s="14">
        <v>5</v>
      </c>
      <c r="G118" s="14">
        <v>0</v>
      </c>
      <c r="H118" s="14">
        <v>0</v>
      </c>
      <c r="I118" s="14">
        <v>0</v>
      </c>
      <c r="J118" s="15">
        <v>0</v>
      </c>
    </row>
    <row r="119" spans="1:10" x14ac:dyDescent="0.2">
      <c r="A119" s="9">
        <v>2016</v>
      </c>
      <c r="B119" s="9" t="s">
        <v>109</v>
      </c>
      <c r="C119" s="14">
        <v>28</v>
      </c>
      <c r="D119" s="14">
        <v>23</v>
      </c>
      <c r="E119" s="14">
        <v>4</v>
      </c>
      <c r="F119" s="14">
        <v>0</v>
      </c>
      <c r="G119" s="14">
        <v>1</v>
      </c>
      <c r="H119" s="14">
        <v>0</v>
      </c>
      <c r="I119" s="14">
        <v>0</v>
      </c>
      <c r="J119" s="15">
        <v>0</v>
      </c>
    </row>
    <row r="120" spans="1:10" x14ac:dyDescent="0.2">
      <c r="A120" s="9">
        <v>2016</v>
      </c>
      <c r="B120" s="9" t="s">
        <v>104</v>
      </c>
      <c r="C120" s="14">
        <v>169</v>
      </c>
      <c r="D120" s="14">
        <v>115</v>
      </c>
      <c r="E120" s="14">
        <v>49</v>
      </c>
      <c r="F120" s="14">
        <v>4</v>
      </c>
      <c r="G120" s="14">
        <v>1</v>
      </c>
      <c r="H120" s="14">
        <v>0</v>
      </c>
      <c r="I120" s="14">
        <v>0</v>
      </c>
      <c r="J120" s="15">
        <v>0</v>
      </c>
    </row>
    <row r="121" spans="1:10" x14ac:dyDescent="0.2">
      <c r="A121" s="9">
        <v>2016</v>
      </c>
      <c r="B121" s="9" t="s">
        <v>137</v>
      </c>
      <c r="C121" s="14">
        <v>106</v>
      </c>
      <c r="D121" s="14">
        <v>56</v>
      </c>
      <c r="E121" s="14">
        <v>37</v>
      </c>
      <c r="F121" s="14">
        <v>3</v>
      </c>
      <c r="G121" s="14">
        <v>7</v>
      </c>
      <c r="H121" s="14">
        <v>0</v>
      </c>
      <c r="I121" s="14">
        <v>2</v>
      </c>
      <c r="J121" s="15">
        <v>1</v>
      </c>
    </row>
    <row r="122" spans="1:10" x14ac:dyDescent="0.2">
      <c r="A122" s="9">
        <v>2016</v>
      </c>
      <c r="B122" s="9" t="s">
        <v>136</v>
      </c>
      <c r="C122" s="14">
        <v>6</v>
      </c>
      <c r="D122" s="14">
        <v>4</v>
      </c>
      <c r="E122" s="14">
        <v>2</v>
      </c>
      <c r="F122" s="14">
        <v>0</v>
      </c>
      <c r="G122" s="14">
        <v>0</v>
      </c>
      <c r="H122" s="14">
        <v>0</v>
      </c>
      <c r="I122" s="14">
        <v>0</v>
      </c>
      <c r="J122" s="15">
        <v>0</v>
      </c>
    </row>
    <row r="123" spans="1:10" x14ac:dyDescent="0.2">
      <c r="A123" s="9">
        <v>2016</v>
      </c>
      <c r="B123" s="9" t="s">
        <v>110</v>
      </c>
      <c r="C123" s="14">
        <v>105</v>
      </c>
      <c r="D123" s="14">
        <v>72</v>
      </c>
      <c r="E123" s="14">
        <v>28</v>
      </c>
      <c r="F123" s="14">
        <v>4</v>
      </c>
      <c r="G123" s="14">
        <v>0</v>
      </c>
      <c r="H123" s="14">
        <v>1</v>
      </c>
      <c r="I123" s="14">
        <v>0</v>
      </c>
      <c r="J123" s="15">
        <v>0</v>
      </c>
    </row>
    <row r="124" spans="1:10" x14ac:dyDescent="0.2">
      <c r="A124" s="9">
        <v>2016</v>
      </c>
      <c r="B124" s="9" t="s">
        <v>162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5">
        <v>0</v>
      </c>
    </row>
    <row r="125" spans="1:10" x14ac:dyDescent="0.2">
      <c r="A125" s="9">
        <v>2016</v>
      </c>
      <c r="B125" s="9" t="s">
        <v>145</v>
      </c>
      <c r="C125" s="14">
        <v>15</v>
      </c>
      <c r="D125" s="14">
        <v>9</v>
      </c>
      <c r="E125" s="14">
        <v>5</v>
      </c>
      <c r="F125" s="14">
        <v>0</v>
      </c>
      <c r="G125" s="14">
        <v>1</v>
      </c>
      <c r="H125" s="14">
        <v>0</v>
      </c>
      <c r="I125" s="14">
        <v>0</v>
      </c>
      <c r="J125" s="15">
        <v>0</v>
      </c>
    </row>
    <row r="126" spans="1:10" x14ac:dyDescent="0.2">
      <c r="A126" s="9">
        <v>2016</v>
      </c>
      <c r="B126" s="9" t="s">
        <v>138</v>
      </c>
      <c r="C126" s="14">
        <v>2</v>
      </c>
      <c r="D126" s="14">
        <v>2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5">
        <v>0</v>
      </c>
    </row>
    <row r="127" spans="1:10" x14ac:dyDescent="0.2">
      <c r="A127" s="9">
        <v>2016</v>
      </c>
      <c r="B127" s="9" t="s">
        <v>131</v>
      </c>
      <c r="C127" s="14">
        <v>74</v>
      </c>
      <c r="D127" s="14">
        <v>53</v>
      </c>
      <c r="E127" s="14">
        <v>14</v>
      </c>
      <c r="F127" s="14">
        <v>6</v>
      </c>
      <c r="G127" s="14">
        <v>0</v>
      </c>
      <c r="H127" s="14">
        <v>0</v>
      </c>
      <c r="I127" s="14">
        <v>1</v>
      </c>
      <c r="J127" s="15">
        <v>0</v>
      </c>
    </row>
    <row r="128" spans="1:10" x14ac:dyDescent="0.2">
      <c r="A128" s="9">
        <v>2016</v>
      </c>
      <c r="B128" s="9" t="s">
        <v>111</v>
      </c>
      <c r="C128" s="14">
        <v>31</v>
      </c>
      <c r="D128" s="14">
        <v>18</v>
      </c>
      <c r="E128" s="14">
        <v>11</v>
      </c>
      <c r="F128" s="14">
        <v>1</v>
      </c>
      <c r="G128" s="14">
        <v>0</v>
      </c>
      <c r="H128" s="14">
        <v>0</v>
      </c>
      <c r="I128" s="14">
        <v>1</v>
      </c>
      <c r="J128" s="15">
        <v>0</v>
      </c>
    </row>
    <row r="129" spans="1:10" x14ac:dyDescent="0.2">
      <c r="A129" s="9">
        <v>2016</v>
      </c>
      <c r="B129" s="9" t="s">
        <v>139</v>
      </c>
      <c r="C129" s="14">
        <v>81</v>
      </c>
      <c r="D129" s="14">
        <v>39</v>
      </c>
      <c r="E129" s="14">
        <v>36</v>
      </c>
      <c r="F129" s="14">
        <v>5</v>
      </c>
      <c r="G129" s="14">
        <v>1</v>
      </c>
      <c r="H129" s="14">
        <v>0</v>
      </c>
      <c r="I129" s="14">
        <v>0</v>
      </c>
      <c r="J129" s="15">
        <v>0</v>
      </c>
    </row>
    <row r="130" spans="1:10" x14ac:dyDescent="0.2">
      <c r="A130" s="9">
        <v>2016</v>
      </c>
      <c r="B130" s="9" t="s">
        <v>140</v>
      </c>
      <c r="C130" s="14">
        <v>60</v>
      </c>
      <c r="D130" s="14">
        <v>25</v>
      </c>
      <c r="E130" s="14">
        <v>33</v>
      </c>
      <c r="F130" s="14">
        <v>2</v>
      </c>
      <c r="G130" s="14">
        <v>0</v>
      </c>
      <c r="H130" s="14">
        <v>0</v>
      </c>
      <c r="I130" s="14">
        <v>0</v>
      </c>
      <c r="J130" s="15">
        <v>0</v>
      </c>
    </row>
    <row r="131" spans="1:10" ht="24" x14ac:dyDescent="0.2">
      <c r="A131" s="9">
        <v>2016</v>
      </c>
      <c r="B131" s="9" t="s">
        <v>116</v>
      </c>
      <c r="C131" s="14">
        <v>118</v>
      </c>
      <c r="D131" s="14">
        <v>84</v>
      </c>
      <c r="E131" s="14">
        <v>29</v>
      </c>
      <c r="F131" s="14">
        <v>5</v>
      </c>
      <c r="G131" s="14">
        <v>0</v>
      </c>
      <c r="H131" s="14">
        <v>0</v>
      </c>
      <c r="I131" s="14">
        <v>0</v>
      </c>
      <c r="J131" s="15">
        <v>0</v>
      </c>
    </row>
    <row r="132" spans="1:10" x14ac:dyDescent="0.2">
      <c r="A132" s="9">
        <v>2016</v>
      </c>
      <c r="B132" s="9" t="s">
        <v>141</v>
      </c>
      <c r="C132" s="14">
        <v>35</v>
      </c>
      <c r="D132" s="14">
        <v>12</v>
      </c>
      <c r="E132" s="14">
        <v>15</v>
      </c>
      <c r="F132" s="14">
        <v>7</v>
      </c>
      <c r="G132" s="14">
        <v>0</v>
      </c>
      <c r="H132" s="14">
        <v>0</v>
      </c>
      <c r="I132" s="14">
        <v>1</v>
      </c>
      <c r="J132" s="15">
        <v>0</v>
      </c>
    </row>
    <row r="133" spans="1:10" x14ac:dyDescent="0.2">
      <c r="A133" s="9">
        <v>2016</v>
      </c>
      <c r="B133" s="9" t="s">
        <v>112</v>
      </c>
      <c r="C133" s="14">
        <v>8</v>
      </c>
      <c r="D133" s="14">
        <v>4</v>
      </c>
      <c r="E133" s="14">
        <v>3</v>
      </c>
      <c r="F133" s="14">
        <v>0</v>
      </c>
      <c r="G133" s="14">
        <v>0</v>
      </c>
      <c r="H133" s="14">
        <v>1</v>
      </c>
      <c r="I133" s="14">
        <v>0</v>
      </c>
      <c r="J133" s="15">
        <v>0</v>
      </c>
    </row>
    <row r="134" spans="1:10" x14ac:dyDescent="0.2">
      <c r="A134" s="9">
        <v>2016</v>
      </c>
      <c r="B134" s="9" t="s">
        <v>163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5">
        <v>0</v>
      </c>
    </row>
    <row r="135" spans="1:10" x14ac:dyDescent="0.2">
      <c r="A135" s="9">
        <v>2016</v>
      </c>
      <c r="B135" s="9" t="s">
        <v>143</v>
      </c>
      <c r="C135" s="14">
        <v>58</v>
      </c>
      <c r="D135" s="14">
        <v>26</v>
      </c>
      <c r="E135" s="14">
        <v>23</v>
      </c>
      <c r="F135" s="14">
        <v>5</v>
      </c>
      <c r="G135" s="14">
        <v>2</v>
      </c>
      <c r="H135" s="14">
        <v>0</v>
      </c>
      <c r="I135" s="14">
        <v>1</v>
      </c>
      <c r="J135" s="15">
        <v>1</v>
      </c>
    </row>
    <row r="136" spans="1:10" x14ac:dyDescent="0.2">
      <c r="A136" s="9">
        <v>2016</v>
      </c>
      <c r="B136" s="9" t="s">
        <v>132</v>
      </c>
      <c r="C136" s="14">
        <v>46</v>
      </c>
      <c r="D136" s="14">
        <v>26</v>
      </c>
      <c r="E136" s="14">
        <v>17</v>
      </c>
      <c r="F136" s="14">
        <v>3</v>
      </c>
      <c r="G136" s="14">
        <v>0</v>
      </c>
      <c r="H136" s="14">
        <v>0</v>
      </c>
      <c r="I136" s="14">
        <v>0</v>
      </c>
      <c r="J136" s="15">
        <v>0</v>
      </c>
    </row>
    <row r="137" spans="1:10" x14ac:dyDescent="0.2">
      <c r="A137" s="9">
        <v>2016</v>
      </c>
      <c r="B137" s="9" t="s">
        <v>117</v>
      </c>
      <c r="C137" s="14">
        <v>125</v>
      </c>
      <c r="D137" s="14">
        <v>104</v>
      </c>
      <c r="E137" s="14">
        <v>21</v>
      </c>
      <c r="F137" s="14">
        <v>0</v>
      </c>
      <c r="G137" s="14">
        <v>0</v>
      </c>
      <c r="H137" s="14">
        <v>0</v>
      </c>
      <c r="I137" s="14">
        <v>0</v>
      </c>
      <c r="J137" s="15">
        <v>0</v>
      </c>
    </row>
    <row r="138" spans="1:10" x14ac:dyDescent="0.2">
      <c r="A138" s="9">
        <v>2016</v>
      </c>
      <c r="B138" s="9" t="s">
        <v>118</v>
      </c>
      <c r="C138" s="14">
        <v>133</v>
      </c>
      <c r="D138" s="14">
        <v>96</v>
      </c>
      <c r="E138" s="14">
        <v>35</v>
      </c>
      <c r="F138" s="14">
        <v>1</v>
      </c>
      <c r="G138" s="14">
        <v>0</v>
      </c>
      <c r="H138" s="14">
        <v>0</v>
      </c>
      <c r="I138" s="14">
        <v>0</v>
      </c>
      <c r="J138" s="15">
        <v>1</v>
      </c>
    </row>
    <row r="139" spans="1:10" x14ac:dyDescent="0.2">
      <c r="A139" s="9">
        <v>2016</v>
      </c>
      <c r="B139" s="9" t="s">
        <v>113</v>
      </c>
      <c r="C139" s="14">
        <v>4</v>
      </c>
      <c r="D139" s="14">
        <v>4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5">
        <v>0</v>
      </c>
    </row>
    <row r="140" spans="1:10" x14ac:dyDescent="0.2">
      <c r="A140" s="9">
        <v>2016</v>
      </c>
      <c r="B140" s="9" t="s">
        <v>142</v>
      </c>
      <c r="C140" s="14">
        <v>133</v>
      </c>
      <c r="D140" s="14">
        <v>84</v>
      </c>
      <c r="E140" s="14">
        <v>42</v>
      </c>
      <c r="F140" s="14">
        <v>3</v>
      </c>
      <c r="G140" s="14">
        <v>3</v>
      </c>
      <c r="H140" s="14">
        <v>0</v>
      </c>
      <c r="I140" s="14">
        <v>1</v>
      </c>
      <c r="J140" s="15">
        <v>0</v>
      </c>
    </row>
    <row r="141" spans="1:10" ht="24" x14ac:dyDescent="0.2">
      <c r="A141" s="9">
        <v>2016</v>
      </c>
      <c r="B141" s="9" t="s">
        <v>105</v>
      </c>
      <c r="C141" s="14">
        <v>21</v>
      </c>
      <c r="D141" s="14">
        <v>11</v>
      </c>
      <c r="E141" s="14">
        <v>6</v>
      </c>
      <c r="F141" s="14">
        <v>3</v>
      </c>
      <c r="G141" s="14">
        <v>0</v>
      </c>
      <c r="H141" s="14">
        <v>1</v>
      </c>
      <c r="I141" s="14">
        <v>0</v>
      </c>
      <c r="J141" s="15">
        <v>0</v>
      </c>
    </row>
    <row r="142" spans="1:10" ht="24" x14ac:dyDescent="0.2">
      <c r="A142" s="9">
        <v>2016</v>
      </c>
      <c r="B142" s="9" t="s">
        <v>144</v>
      </c>
      <c r="C142" s="14">
        <v>23</v>
      </c>
      <c r="D142" s="14">
        <v>10</v>
      </c>
      <c r="E142" s="14">
        <v>9</v>
      </c>
      <c r="F142" s="14">
        <v>4</v>
      </c>
      <c r="G142" s="14">
        <v>0</v>
      </c>
      <c r="H142" s="14">
        <v>0</v>
      </c>
      <c r="I142" s="14">
        <v>0</v>
      </c>
      <c r="J142" s="15">
        <v>0</v>
      </c>
    </row>
    <row r="143" spans="1:10" ht="36" x14ac:dyDescent="0.2">
      <c r="A143" s="9">
        <v>2016</v>
      </c>
      <c r="B143" s="9" t="s">
        <v>146</v>
      </c>
      <c r="C143" s="14">
        <v>97</v>
      </c>
      <c r="D143" s="14">
        <v>81</v>
      </c>
      <c r="E143" s="14">
        <v>16</v>
      </c>
      <c r="F143" s="14">
        <v>0</v>
      </c>
      <c r="G143" s="14">
        <v>0</v>
      </c>
      <c r="H143" s="14">
        <v>0</v>
      </c>
      <c r="I143" s="14">
        <v>0</v>
      </c>
      <c r="J143" s="15">
        <v>0</v>
      </c>
    </row>
    <row r="144" spans="1:10" ht="24" x14ac:dyDescent="0.2">
      <c r="A144" s="9">
        <v>2016</v>
      </c>
      <c r="B144" s="9" t="s">
        <v>147</v>
      </c>
      <c r="C144" s="14">
        <v>131</v>
      </c>
      <c r="D144" s="14">
        <v>87</v>
      </c>
      <c r="E144" s="14">
        <v>37</v>
      </c>
      <c r="F144" s="14">
        <v>5</v>
      </c>
      <c r="G144" s="14">
        <v>1</v>
      </c>
      <c r="H144" s="14">
        <v>0</v>
      </c>
      <c r="I144" s="14">
        <v>0</v>
      </c>
      <c r="J144" s="15">
        <v>1</v>
      </c>
    </row>
    <row r="145" spans="1:10" ht="36" x14ac:dyDescent="0.2">
      <c r="A145" s="9">
        <v>2016</v>
      </c>
      <c r="B145" s="9" t="s">
        <v>164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5">
        <v>0</v>
      </c>
    </row>
    <row r="146" spans="1:10" ht="24" x14ac:dyDescent="0.2">
      <c r="A146" s="9">
        <v>2016</v>
      </c>
      <c r="B146" s="9" t="s">
        <v>106</v>
      </c>
      <c r="C146" s="14">
        <v>13</v>
      </c>
      <c r="D146" s="14">
        <v>4</v>
      </c>
      <c r="E146" s="14">
        <v>6</v>
      </c>
      <c r="F146" s="14">
        <v>1</v>
      </c>
      <c r="G146" s="14">
        <v>2</v>
      </c>
      <c r="H146" s="14">
        <v>0</v>
      </c>
      <c r="I146" s="14">
        <v>0</v>
      </c>
      <c r="J146" s="15">
        <v>0</v>
      </c>
    </row>
    <row r="147" spans="1:10" ht="24" x14ac:dyDescent="0.2">
      <c r="A147" s="9">
        <v>2016</v>
      </c>
      <c r="B147" s="9" t="s">
        <v>148</v>
      </c>
      <c r="C147" s="14">
        <v>146</v>
      </c>
      <c r="D147" s="14">
        <v>71</v>
      </c>
      <c r="E147" s="14">
        <v>65</v>
      </c>
      <c r="F147" s="14">
        <v>8</v>
      </c>
      <c r="G147" s="14">
        <v>1</v>
      </c>
      <c r="H147" s="14">
        <v>0</v>
      </c>
      <c r="I147" s="14">
        <v>0</v>
      </c>
      <c r="J147" s="15">
        <v>1</v>
      </c>
    </row>
    <row r="148" spans="1:10" ht="24" x14ac:dyDescent="0.2">
      <c r="A148" s="9">
        <v>2016</v>
      </c>
      <c r="B148" s="9" t="s">
        <v>122</v>
      </c>
      <c r="C148" s="14">
        <v>23</v>
      </c>
      <c r="D148" s="14">
        <v>17</v>
      </c>
      <c r="E148" s="14">
        <v>5</v>
      </c>
      <c r="F148" s="14">
        <v>1</v>
      </c>
      <c r="G148" s="14">
        <v>0</v>
      </c>
      <c r="H148" s="14">
        <v>0</v>
      </c>
      <c r="I148" s="14">
        <v>0</v>
      </c>
      <c r="J148" s="15">
        <v>0</v>
      </c>
    </row>
    <row r="149" spans="1:10" ht="24" x14ac:dyDescent="0.2">
      <c r="A149" s="9">
        <v>2016</v>
      </c>
      <c r="B149" s="9" t="s">
        <v>126</v>
      </c>
      <c r="C149" s="14">
        <v>37</v>
      </c>
      <c r="D149" s="14">
        <v>19</v>
      </c>
      <c r="E149" s="14">
        <v>13</v>
      </c>
      <c r="F149" s="14">
        <v>2</v>
      </c>
      <c r="G149" s="14">
        <v>2</v>
      </c>
      <c r="H149" s="14">
        <v>0</v>
      </c>
      <c r="I149" s="14">
        <v>1</v>
      </c>
      <c r="J149" s="15">
        <v>0</v>
      </c>
    </row>
    <row r="150" spans="1:10" ht="24" x14ac:dyDescent="0.2">
      <c r="A150" s="9">
        <v>2016</v>
      </c>
      <c r="B150" s="9" t="s">
        <v>123</v>
      </c>
      <c r="C150" s="14">
        <v>32</v>
      </c>
      <c r="D150" s="14">
        <v>29</v>
      </c>
      <c r="E150" s="14">
        <v>3</v>
      </c>
      <c r="F150" s="14">
        <v>0</v>
      </c>
      <c r="G150" s="14">
        <v>0</v>
      </c>
      <c r="H150" s="14">
        <v>0</v>
      </c>
      <c r="I150" s="14">
        <v>0</v>
      </c>
      <c r="J150" s="15">
        <v>0</v>
      </c>
    </row>
    <row r="151" spans="1:10" x14ac:dyDescent="0.2">
      <c r="A151" s="9">
        <v>2016</v>
      </c>
      <c r="B151" s="9" t="s">
        <v>114</v>
      </c>
      <c r="C151" s="14">
        <v>114</v>
      </c>
      <c r="D151" s="14">
        <v>64</v>
      </c>
      <c r="E151" s="14">
        <v>44</v>
      </c>
      <c r="F151" s="14">
        <v>5</v>
      </c>
      <c r="G151" s="14">
        <v>0</v>
      </c>
      <c r="H151" s="14">
        <v>1</v>
      </c>
      <c r="I151" s="14">
        <v>0</v>
      </c>
      <c r="J151" s="15">
        <v>0</v>
      </c>
    </row>
    <row r="152" spans="1:10" x14ac:dyDescent="0.2">
      <c r="A152" s="9">
        <v>2016</v>
      </c>
      <c r="B152" s="9" t="s">
        <v>119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5">
        <v>0</v>
      </c>
    </row>
    <row r="153" spans="1:10" x14ac:dyDescent="0.2">
      <c r="A153" s="9">
        <v>2016</v>
      </c>
      <c r="B153" s="9" t="s">
        <v>115</v>
      </c>
      <c r="C153" s="14">
        <v>160</v>
      </c>
      <c r="D153" s="14">
        <v>137</v>
      </c>
      <c r="E153" s="14">
        <v>18</v>
      </c>
      <c r="F153" s="14">
        <v>4</v>
      </c>
      <c r="G153" s="14">
        <v>0</v>
      </c>
      <c r="H153" s="14">
        <v>1</v>
      </c>
      <c r="I153" s="14">
        <v>0</v>
      </c>
      <c r="J153" s="15">
        <v>0</v>
      </c>
    </row>
    <row r="154" spans="1:10" x14ac:dyDescent="0.2">
      <c r="A154" s="9">
        <v>2016</v>
      </c>
      <c r="B154" s="9" t="s">
        <v>133</v>
      </c>
      <c r="C154" s="14">
        <v>11</v>
      </c>
      <c r="D154" s="14">
        <v>4</v>
      </c>
      <c r="E154" s="14">
        <v>5</v>
      </c>
      <c r="F154" s="14">
        <v>2</v>
      </c>
      <c r="G154" s="14">
        <v>0</v>
      </c>
      <c r="H154" s="14">
        <v>0</v>
      </c>
      <c r="I154" s="14">
        <v>0</v>
      </c>
      <c r="J154" s="15">
        <v>0</v>
      </c>
    </row>
    <row r="155" spans="1:10" x14ac:dyDescent="0.2">
      <c r="A155" s="9">
        <v>2016</v>
      </c>
      <c r="B155" s="9" t="s">
        <v>134</v>
      </c>
      <c r="C155" s="14">
        <v>121</v>
      </c>
      <c r="D155" s="14">
        <v>88</v>
      </c>
      <c r="E155" s="14">
        <v>31</v>
      </c>
      <c r="F155" s="14">
        <v>1</v>
      </c>
      <c r="G155" s="14">
        <v>0</v>
      </c>
      <c r="H155" s="14">
        <v>0</v>
      </c>
      <c r="I155" s="14">
        <v>1</v>
      </c>
      <c r="J155" s="15">
        <v>0</v>
      </c>
    </row>
    <row r="156" spans="1:10" ht="24" x14ac:dyDescent="0.2">
      <c r="A156" s="9">
        <v>2016</v>
      </c>
      <c r="B156" s="9" t="s">
        <v>165</v>
      </c>
      <c r="C156" s="14">
        <v>18</v>
      </c>
      <c r="D156" s="14">
        <v>7</v>
      </c>
      <c r="E156" s="14">
        <v>5</v>
      </c>
      <c r="F156" s="14">
        <v>5</v>
      </c>
      <c r="G156" s="14">
        <v>1</v>
      </c>
      <c r="H156" s="14">
        <v>0</v>
      </c>
      <c r="I156" s="14">
        <v>0</v>
      </c>
      <c r="J156" s="15">
        <v>0</v>
      </c>
    </row>
    <row r="157" spans="1:10" x14ac:dyDescent="0.2">
      <c r="A157" s="9">
        <v>2016</v>
      </c>
      <c r="B157" s="9" t="s">
        <v>120</v>
      </c>
      <c r="C157" s="14">
        <v>0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5">
        <v>0</v>
      </c>
    </row>
    <row r="158" spans="1:10" x14ac:dyDescent="0.2">
      <c r="A158" s="9">
        <v>2016</v>
      </c>
      <c r="B158" s="9" t="s">
        <v>108</v>
      </c>
      <c r="C158" s="14">
        <v>59</v>
      </c>
      <c r="D158" s="14">
        <v>31</v>
      </c>
      <c r="E158" s="14">
        <v>19</v>
      </c>
      <c r="F158" s="14">
        <v>7</v>
      </c>
      <c r="G158" s="14">
        <v>0</v>
      </c>
      <c r="H158" s="14">
        <v>2</v>
      </c>
      <c r="I158" s="14">
        <v>0</v>
      </c>
      <c r="J158" s="15">
        <v>0</v>
      </c>
    </row>
    <row r="159" spans="1:10" x14ac:dyDescent="0.2">
      <c r="A159" s="9">
        <v>2016</v>
      </c>
      <c r="B159" s="9" t="s">
        <v>166</v>
      </c>
      <c r="C159" s="14">
        <v>18</v>
      </c>
      <c r="D159" s="14">
        <v>14</v>
      </c>
      <c r="E159" s="14">
        <v>4</v>
      </c>
      <c r="F159" s="14">
        <v>0</v>
      </c>
      <c r="G159" s="14">
        <v>0</v>
      </c>
      <c r="H159" s="14">
        <v>0</v>
      </c>
      <c r="I159" s="14">
        <v>0</v>
      </c>
      <c r="J159" s="15">
        <v>0</v>
      </c>
    </row>
    <row r="160" spans="1:10" x14ac:dyDescent="0.2">
      <c r="A160" s="9">
        <v>2016</v>
      </c>
      <c r="B160" s="9" t="s">
        <v>149</v>
      </c>
      <c r="C160" s="14">
        <v>71</v>
      </c>
      <c r="D160" s="14">
        <v>18</v>
      </c>
      <c r="E160" s="14">
        <v>46</v>
      </c>
      <c r="F160" s="14">
        <v>7</v>
      </c>
      <c r="G160" s="14">
        <v>0</v>
      </c>
      <c r="H160" s="14">
        <v>0</v>
      </c>
      <c r="I160" s="14">
        <v>0</v>
      </c>
      <c r="J160" s="15">
        <v>0</v>
      </c>
    </row>
    <row r="161" spans="1:10" ht="24" x14ac:dyDescent="0.2">
      <c r="A161" s="9">
        <v>2016</v>
      </c>
      <c r="B161" s="9" t="s">
        <v>153</v>
      </c>
      <c r="C161" s="14">
        <v>79</v>
      </c>
      <c r="D161" s="14">
        <v>48</v>
      </c>
      <c r="E161" s="14">
        <v>27</v>
      </c>
      <c r="F161" s="14">
        <v>3</v>
      </c>
      <c r="G161" s="14">
        <v>0</v>
      </c>
      <c r="H161" s="14">
        <v>0</v>
      </c>
      <c r="I161" s="14">
        <v>1</v>
      </c>
      <c r="J161" s="15">
        <v>0</v>
      </c>
    </row>
    <row r="162" spans="1:10" x14ac:dyDescent="0.2">
      <c r="A162" s="9">
        <v>2016</v>
      </c>
      <c r="B162" s="9" t="s">
        <v>135</v>
      </c>
      <c r="C162" s="14">
        <v>22</v>
      </c>
      <c r="D162" s="14">
        <v>12</v>
      </c>
      <c r="E162" s="14">
        <v>7</v>
      </c>
      <c r="F162" s="14">
        <v>1</v>
      </c>
      <c r="G162" s="14">
        <v>1</v>
      </c>
      <c r="H162" s="14">
        <v>0</v>
      </c>
      <c r="I162" s="14">
        <v>0</v>
      </c>
      <c r="J162" s="15">
        <v>1</v>
      </c>
    </row>
    <row r="163" spans="1:10" x14ac:dyDescent="0.2">
      <c r="A163" s="9">
        <v>2016</v>
      </c>
      <c r="B163" s="9" t="s">
        <v>121</v>
      </c>
      <c r="C163" s="14">
        <v>61</v>
      </c>
      <c r="D163" s="14">
        <v>29</v>
      </c>
      <c r="E163" s="14">
        <v>25</v>
      </c>
      <c r="F163" s="14">
        <v>6</v>
      </c>
      <c r="G163" s="14">
        <v>0</v>
      </c>
      <c r="H163" s="14">
        <v>1</v>
      </c>
      <c r="I163" s="14">
        <v>0</v>
      </c>
      <c r="J163" s="15">
        <v>0</v>
      </c>
    </row>
    <row r="164" spans="1:10" x14ac:dyDescent="0.2">
      <c r="A164" s="9">
        <v>2017</v>
      </c>
      <c r="B164" s="9" t="s">
        <v>124</v>
      </c>
      <c r="C164" s="14">
        <v>35</v>
      </c>
      <c r="D164" s="14">
        <v>15</v>
      </c>
      <c r="E164" s="14">
        <v>14</v>
      </c>
      <c r="F164" s="14">
        <v>2</v>
      </c>
      <c r="G164" s="14">
        <v>4</v>
      </c>
      <c r="H164" s="14">
        <v>0</v>
      </c>
      <c r="I164" s="14">
        <v>0</v>
      </c>
      <c r="J164" s="15">
        <v>0</v>
      </c>
    </row>
    <row r="165" spans="1:10" x14ac:dyDescent="0.2">
      <c r="A165" s="9">
        <v>2017</v>
      </c>
      <c r="B165" s="9" t="s">
        <v>161</v>
      </c>
      <c r="C165" s="14">
        <v>0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5">
        <v>0</v>
      </c>
    </row>
    <row r="166" spans="1:10" x14ac:dyDescent="0.2">
      <c r="A166" s="9">
        <v>2017</v>
      </c>
      <c r="B166" s="9" t="s">
        <v>103</v>
      </c>
      <c r="C166" s="14">
        <v>64</v>
      </c>
      <c r="D166" s="14">
        <v>33</v>
      </c>
      <c r="E166" s="14">
        <v>26</v>
      </c>
      <c r="F166" s="14">
        <v>5</v>
      </c>
      <c r="G166" s="14">
        <v>0</v>
      </c>
      <c r="H166" s="14">
        <v>0</v>
      </c>
      <c r="I166" s="14">
        <v>0</v>
      </c>
      <c r="J166" s="15">
        <v>0</v>
      </c>
    </row>
    <row r="167" spans="1:10" x14ac:dyDescent="0.2">
      <c r="A167" s="9">
        <v>2017</v>
      </c>
      <c r="B167" s="9" t="s">
        <v>107</v>
      </c>
      <c r="C167" s="14">
        <v>108</v>
      </c>
      <c r="D167" s="16">
        <v>57</v>
      </c>
      <c r="E167" s="16">
        <v>41</v>
      </c>
      <c r="F167" s="14">
        <v>3</v>
      </c>
      <c r="G167" s="14">
        <v>3</v>
      </c>
      <c r="H167" s="14">
        <v>0</v>
      </c>
      <c r="I167" s="14">
        <v>1</v>
      </c>
      <c r="J167" s="15">
        <v>3</v>
      </c>
    </row>
    <row r="168" spans="1:10" ht="24" x14ac:dyDescent="0.2">
      <c r="A168" s="9">
        <v>2017</v>
      </c>
      <c r="B168" s="9" t="s">
        <v>150</v>
      </c>
      <c r="C168" s="14">
        <v>130</v>
      </c>
      <c r="D168" s="14">
        <v>75</v>
      </c>
      <c r="E168" s="14">
        <v>48</v>
      </c>
      <c r="F168" s="14">
        <v>5</v>
      </c>
      <c r="G168" s="14">
        <v>2</v>
      </c>
      <c r="H168" s="14">
        <v>0</v>
      </c>
      <c r="I168" s="14">
        <v>0</v>
      </c>
      <c r="J168" s="15">
        <v>0</v>
      </c>
    </row>
    <row r="169" spans="1:10" x14ac:dyDescent="0.2">
      <c r="A169" s="9">
        <v>2017</v>
      </c>
      <c r="B169" s="9" t="s">
        <v>130</v>
      </c>
      <c r="C169" s="14">
        <v>7</v>
      </c>
      <c r="D169" s="14">
        <v>4</v>
      </c>
      <c r="E169" s="14">
        <v>1</v>
      </c>
      <c r="F169" s="14">
        <v>2</v>
      </c>
      <c r="G169" s="14">
        <v>0</v>
      </c>
      <c r="H169" s="14">
        <v>0</v>
      </c>
      <c r="I169" s="14">
        <v>0</v>
      </c>
      <c r="J169" s="15">
        <v>0</v>
      </c>
    </row>
    <row r="170" spans="1:10" ht="24" x14ac:dyDescent="0.2">
      <c r="A170" s="9">
        <v>2017</v>
      </c>
      <c r="B170" s="9" t="s">
        <v>125</v>
      </c>
      <c r="C170" s="14">
        <v>26</v>
      </c>
      <c r="D170" s="14">
        <v>12</v>
      </c>
      <c r="E170" s="14">
        <v>9</v>
      </c>
      <c r="F170" s="14">
        <v>4</v>
      </c>
      <c r="G170" s="14">
        <v>1</v>
      </c>
      <c r="H170" s="14">
        <v>0</v>
      </c>
      <c r="I170" s="14">
        <v>0</v>
      </c>
      <c r="J170" s="15">
        <v>0</v>
      </c>
    </row>
    <row r="171" spans="1:10" x14ac:dyDescent="0.2">
      <c r="A171" s="9">
        <v>2017</v>
      </c>
      <c r="B171" s="9" t="s">
        <v>109</v>
      </c>
      <c r="C171" s="14">
        <v>13</v>
      </c>
      <c r="D171" s="14">
        <v>11</v>
      </c>
      <c r="E171" s="14">
        <v>1</v>
      </c>
      <c r="F171" s="14">
        <v>1</v>
      </c>
      <c r="G171" s="14">
        <v>0</v>
      </c>
      <c r="H171" s="14">
        <v>0</v>
      </c>
      <c r="I171" s="14">
        <v>0</v>
      </c>
      <c r="J171" s="15">
        <v>0</v>
      </c>
    </row>
    <row r="172" spans="1:10" x14ac:dyDescent="0.2">
      <c r="A172" s="9">
        <v>2017</v>
      </c>
      <c r="B172" s="9" t="s">
        <v>104</v>
      </c>
      <c r="C172" s="14">
        <v>156</v>
      </c>
      <c r="D172" s="14">
        <v>106</v>
      </c>
      <c r="E172" s="14">
        <v>45</v>
      </c>
      <c r="F172" s="14">
        <v>3</v>
      </c>
      <c r="G172" s="14">
        <v>2</v>
      </c>
      <c r="H172" s="14">
        <v>0</v>
      </c>
      <c r="I172" s="14">
        <v>0</v>
      </c>
      <c r="J172" s="15">
        <v>0</v>
      </c>
    </row>
    <row r="173" spans="1:10" x14ac:dyDescent="0.2">
      <c r="A173" s="9">
        <v>2017</v>
      </c>
      <c r="B173" s="9" t="s">
        <v>137</v>
      </c>
      <c r="C173" s="14">
        <v>135</v>
      </c>
      <c r="D173" s="14">
        <v>52</v>
      </c>
      <c r="E173" s="14">
        <v>61</v>
      </c>
      <c r="F173" s="14">
        <v>15</v>
      </c>
      <c r="G173" s="14">
        <v>3</v>
      </c>
      <c r="H173" s="14">
        <v>1</v>
      </c>
      <c r="I173" s="14">
        <v>2</v>
      </c>
      <c r="J173" s="15">
        <v>1</v>
      </c>
    </row>
    <row r="174" spans="1:10" x14ac:dyDescent="0.2">
      <c r="A174" s="9">
        <v>2017</v>
      </c>
      <c r="B174" s="9" t="s">
        <v>136</v>
      </c>
      <c r="C174" s="14">
        <v>2</v>
      </c>
      <c r="D174" s="14">
        <v>2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5">
        <v>0</v>
      </c>
    </row>
    <row r="175" spans="1:10" x14ac:dyDescent="0.2">
      <c r="A175" s="9">
        <v>2017</v>
      </c>
      <c r="B175" s="9" t="s">
        <v>110</v>
      </c>
      <c r="C175" s="14">
        <v>89</v>
      </c>
      <c r="D175" s="14">
        <v>57</v>
      </c>
      <c r="E175" s="14">
        <v>28</v>
      </c>
      <c r="F175" s="14">
        <v>4</v>
      </c>
      <c r="G175" s="14">
        <v>0</v>
      </c>
      <c r="H175" s="14">
        <v>0</v>
      </c>
      <c r="I175" s="14">
        <v>0</v>
      </c>
      <c r="J175" s="15">
        <v>0</v>
      </c>
    </row>
    <row r="176" spans="1:10" x14ac:dyDescent="0.2">
      <c r="A176" s="9">
        <v>2017</v>
      </c>
      <c r="B176" s="9" t="s">
        <v>162</v>
      </c>
      <c r="C176" s="14">
        <v>0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5">
        <v>0</v>
      </c>
    </row>
    <row r="177" spans="1:10" x14ac:dyDescent="0.2">
      <c r="A177" s="9">
        <v>2017</v>
      </c>
      <c r="B177" s="9" t="s">
        <v>145</v>
      </c>
      <c r="C177" s="14">
        <v>16</v>
      </c>
      <c r="D177" s="14">
        <v>12</v>
      </c>
      <c r="E177" s="14">
        <v>4</v>
      </c>
      <c r="F177" s="14">
        <v>0</v>
      </c>
      <c r="G177" s="14">
        <v>0</v>
      </c>
      <c r="H177" s="14">
        <v>0</v>
      </c>
      <c r="I177" s="14">
        <v>0</v>
      </c>
      <c r="J177" s="15">
        <v>0</v>
      </c>
    </row>
    <row r="178" spans="1:10" x14ac:dyDescent="0.2">
      <c r="A178" s="9">
        <v>2017</v>
      </c>
      <c r="B178" s="9" t="s">
        <v>138</v>
      </c>
      <c r="C178" s="14">
        <v>8</v>
      </c>
      <c r="D178" s="14">
        <v>1</v>
      </c>
      <c r="E178" s="14">
        <v>5</v>
      </c>
      <c r="F178" s="14">
        <v>1</v>
      </c>
      <c r="G178" s="14">
        <v>0</v>
      </c>
      <c r="H178" s="14">
        <v>0</v>
      </c>
      <c r="I178" s="14">
        <v>0</v>
      </c>
      <c r="J178" s="15">
        <v>1</v>
      </c>
    </row>
    <row r="179" spans="1:10" x14ac:dyDescent="0.2">
      <c r="A179" s="9">
        <v>2017</v>
      </c>
      <c r="B179" s="9" t="s">
        <v>131</v>
      </c>
      <c r="C179" s="14">
        <v>75</v>
      </c>
      <c r="D179" s="14">
        <v>49</v>
      </c>
      <c r="E179" s="14">
        <v>21</v>
      </c>
      <c r="F179" s="14">
        <v>3</v>
      </c>
      <c r="G179" s="14">
        <v>1</v>
      </c>
      <c r="H179" s="14">
        <v>0</v>
      </c>
      <c r="I179" s="14">
        <v>1</v>
      </c>
      <c r="J179" s="15">
        <v>0</v>
      </c>
    </row>
    <row r="180" spans="1:10" x14ac:dyDescent="0.2">
      <c r="A180" s="9">
        <v>2017</v>
      </c>
      <c r="B180" s="9" t="s">
        <v>111</v>
      </c>
      <c r="C180" s="14">
        <v>66</v>
      </c>
      <c r="D180" s="14">
        <v>51</v>
      </c>
      <c r="E180" s="14">
        <v>14</v>
      </c>
      <c r="F180" s="14">
        <v>1</v>
      </c>
      <c r="G180" s="14">
        <v>0</v>
      </c>
      <c r="H180" s="14">
        <v>0</v>
      </c>
      <c r="I180" s="14">
        <v>0</v>
      </c>
      <c r="J180" s="15">
        <v>0</v>
      </c>
    </row>
    <row r="181" spans="1:10" x14ac:dyDescent="0.2">
      <c r="A181" s="9">
        <v>2017</v>
      </c>
      <c r="B181" s="9" t="s">
        <v>139</v>
      </c>
      <c r="C181" s="14">
        <v>108</v>
      </c>
      <c r="D181" s="14">
        <v>59</v>
      </c>
      <c r="E181" s="14">
        <v>42</v>
      </c>
      <c r="F181" s="14">
        <v>3</v>
      </c>
      <c r="G181" s="14">
        <v>1</v>
      </c>
      <c r="H181" s="14">
        <v>1</v>
      </c>
      <c r="I181" s="14">
        <v>2</v>
      </c>
      <c r="J181" s="15">
        <v>0</v>
      </c>
    </row>
    <row r="182" spans="1:10" x14ac:dyDescent="0.2">
      <c r="A182" s="9">
        <v>2017</v>
      </c>
      <c r="B182" s="9" t="s">
        <v>140</v>
      </c>
      <c r="C182" s="14">
        <v>73</v>
      </c>
      <c r="D182" s="14">
        <v>38</v>
      </c>
      <c r="E182" s="14">
        <v>22</v>
      </c>
      <c r="F182" s="14">
        <v>7</v>
      </c>
      <c r="G182" s="14">
        <v>3</v>
      </c>
      <c r="H182" s="14">
        <v>2</v>
      </c>
      <c r="I182" s="14">
        <v>0</v>
      </c>
      <c r="J182" s="15">
        <v>1</v>
      </c>
    </row>
    <row r="183" spans="1:10" ht="24" x14ac:dyDescent="0.2">
      <c r="A183" s="9">
        <v>2017</v>
      </c>
      <c r="B183" s="9" t="s">
        <v>116</v>
      </c>
      <c r="C183" s="14">
        <v>138</v>
      </c>
      <c r="D183" s="14">
        <v>90</v>
      </c>
      <c r="E183" s="14">
        <v>45</v>
      </c>
      <c r="F183" s="14">
        <v>1</v>
      </c>
      <c r="G183" s="14">
        <v>0</v>
      </c>
      <c r="H183" s="14">
        <v>1</v>
      </c>
      <c r="I183" s="14">
        <v>0</v>
      </c>
      <c r="J183" s="15">
        <v>1</v>
      </c>
    </row>
    <row r="184" spans="1:10" x14ac:dyDescent="0.2">
      <c r="A184" s="9">
        <v>2017</v>
      </c>
      <c r="B184" s="9" t="s">
        <v>141</v>
      </c>
      <c r="C184" s="14">
        <v>25</v>
      </c>
      <c r="D184" s="14">
        <v>14</v>
      </c>
      <c r="E184" s="14">
        <v>6</v>
      </c>
      <c r="F184" s="14">
        <v>4</v>
      </c>
      <c r="G184" s="14">
        <v>0</v>
      </c>
      <c r="H184" s="14">
        <v>0</v>
      </c>
      <c r="I184" s="14">
        <v>1</v>
      </c>
      <c r="J184" s="15">
        <v>0</v>
      </c>
    </row>
    <row r="185" spans="1:10" x14ac:dyDescent="0.2">
      <c r="A185" s="9">
        <v>2017</v>
      </c>
      <c r="B185" s="9" t="s">
        <v>112</v>
      </c>
      <c r="C185" s="14">
        <v>53</v>
      </c>
      <c r="D185" s="14">
        <v>38</v>
      </c>
      <c r="E185" s="14">
        <v>9</v>
      </c>
      <c r="F185" s="14">
        <v>6</v>
      </c>
      <c r="G185" s="14">
        <v>0</v>
      </c>
      <c r="H185" s="14">
        <v>0</v>
      </c>
      <c r="I185" s="14">
        <v>0</v>
      </c>
      <c r="J185" s="15">
        <v>0</v>
      </c>
    </row>
    <row r="186" spans="1:10" x14ac:dyDescent="0.2">
      <c r="A186" s="9">
        <v>2017</v>
      </c>
      <c r="B186" s="9" t="s">
        <v>163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5">
        <v>0</v>
      </c>
    </row>
    <row r="187" spans="1:10" x14ac:dyDescent="0.2">
      <c r="A187" s="9">
        <v>2017</v>
      </c>
      <c r="B187" s="9" t="s">
        <v>143</v>
      </c>
      <c r="C187" s="14">
        <v>90</v>
      </c>
      <c r="D187" s="14">
        <v>49</v>
      </c>
      <c r="E187" s="14">
        <v>30</v>
      </c>
      <c r="F187" s="14">
        <v>10</v>
      </c>
      <c r="G187" s="14">
        <v>0</v>
      </c>
      <c r="H187" s="14">
        <v>0</v>
      </c>
      <c r="I187" s="14">
        <v>1</v>
      </c>
      <c r="J187" s="15">
        <v>0</v>
      </c>
    </row>
    <row r="188" spans="1:10" x14ac:dyDescent="0.2">
      <c r="A188" s="9">
        <v>2017</v>
      </c>
      <c r="B188" s="9" t="s">
        <v>132</v>
      </c>
      <c r="C188" s="14">
        <v>53</v>
      </c>
      <c r="D188" s="14">
        <v>31</v>
      </c>
      <c r="E188" s="14">
        <v>16</v>
      </c>
      <c r="F188" s="14">
        <v>3</v>
      </c>
      <c r="G188" s="14">
        <v>0</v>
      </c>
      <c r="H188" s="14">
        <v>0</v>
      </c>
      <c r="I188" s="14">
        <v>1</v>
      </c>
      <c r="J188" s="15">
        <v>2</v>
      </c>
    </row>
    <row r="189" spans="1:10" x14ac:dyDescent="0.2">
      <c r="A189" s="9">
        <v>2017</v>
      </c>
      <c r="B189" s="9" t="s">
        <v>117</v>
      </c>
      <c r="C189" s="14">
        <v>133</v>
      </c>
      <c r="D189" s="14">
        <v>92</v>
      </c>
      <c r="E189" s="14">
        <v>34</v>
      </c>
      <c r="F189" s="14">
        <v>5</v>
      </c>
      <c r="G189" s="14">
        <v>0</v>
      </c>
      <c r="H189" s="14">
        <v>2</v>
      </c>
      <c r="I189" s="14">
        <v>0</v>
      </c>
      <c r="J189" s="15">
        <v>0</v>
      </c>
    </row>
    <row r="190" spans="1:10" x14ac:dyDescent="0.2">
      <c r="A190" s="9">
        <v>2017</v>
      </c>
      <c r="B190" s="9" t="s">
        <v>118</v>
      </c>
      <c r="C190" s="14">
        <v>143</v>
      </c>
      <c r="D190" s="14">
        <v>102</v>
      </c>
      <c r="E190" s="14">
        <v>40</v>
      </c>
      <c r="F190" s="14">
        <v>1</v>
      </c>
      <c r="G190" s="14">
        <v>0</v>
      </c>
      <c r="H190" s="14">
        <v>0</v>
      </c>
      <c r="I190" s="14">
        <v>0</v>
      </c>
      <c r="J190" s="15">
        <v>0</v>
      </c>
    </row>
    <row r="191" spans="1:10" x14ac:dyDescent="0.2">
      <c r="A191" s="9">
        <v>2017</v>
      </c>
      <c r="B191" s="9" t="s">
        <v>113</v>
      </c>
      <c r="C191" s="14">
        <v>15</v>
      </c>
      <c r="D191" s="14">
        <v>12</v>
      </c>
      <c r="E191" s="14">
        <v>3</v>
      </c>
      <c r="F191" s="14">
        <v>0</v>
      </c>
      <c r="G191" s="14">
        <v>0</v>
      </c>
      <c r="H191" s="14">
        <v>0</v>
      </c>
      <c r="I191" s="14">
        <v>0</v>
      </c>
      <c r="J191" s="15">
        <v>0</v>
      </c>
    </row>
    <row r="192" spans="1:10" x14ac:dyDescent="0.2">
      <c r="A192" s="9">
        <v>2017</v>
      </c>
      <c r="B192" s="9" t="s">
        <v>142</v>
      </c>
      <c r="C192" s="14">
        <v>211</v>
      </c>
      <c r="D192" s="14">
        <v>104</v>
      </c>
      <c r="E192" s="14">
        <v>75</v>
      </c>
      <c r="F192" s="14">
        <v>23</v>
      </c>
      <c r="G192" s="14">
        <v>4</v>
      </c>
      <c r="H192" s="14">
        <v>1</v>
      </c>
      <c r="I192" s="14">
        <v>3</v>
      </c>
      <c r="J192" s="15">
        <v>1</v>
      </c>
    </row>
    <row r="193" spans="1:10" ht="24" x14ac:dyDescent="0.2">
      <c r="A193" s="9">
        <v>2017</v>
      </c>
      <c r="B193" s="9" t="s">
        <v>105</v>
      </c>
      <c r="C193" s="14">
        <v>24</v>
      </c>
      <c r="D193" s="14">
        <v>10</v>
      </c>
      <c r="E193" s="14">
        <v>10</v>
      </c>
      <c r="F193" s="14">
        <v>2</v>
      </c>
      <c r="G193" s="14">
        <v>1</v>
      </c>
      <c r="H193" s="14">
        <v>0</v>
      </c>
      <c r="I193" s="14">
        <v>1</v>
      </c>
      <c r="J193" s="15">
        <v>0</v>
      </c>
    </row>
    <row r="194" spans="1:10" ht="24" x14ac:dyDescent="0.2">
      <c r="A194" s="9">
        <v>2017</v>
      </c>
      <c r="B194" s="9" t="s">
        <v>144</v>
      </c>
      <c r="C194" s="14">
        <v>26</v>
      </c>
      <c r="D194" s="14">
        <v>14</v>
      </c>
      <c r="E194" s="14">
        <v>9</v>
      </c>
      <c r="F194" s="14">
        <v>3</v>
      </c>
      <c r="G194" s="14">
        <v>0</v>
      </c>
      <c r="H194" s="14">
        <v>0</v>
      </c>
      <c r="I194" s="14">
        <v>0</v>
      </c>
      <c r="J194" s="15">
        <v>0</v>
      </c>
    </row>
    <row r="195" spans="1:10" ht="36" x14ac:dyDescent="0.2">
      <c r="A195" s="9">
        <v>2017</v>
      </c>
      <c r="B195" s="9" t="s">
        <v>146</v>
      </c>
      <c r="C195" s="14">
        <v>139</v>
      </c>
      <c r="D195" s="14">
        <v>108</v>
      </c>
      <c r="E195" s="14">
        <v>24</v>
      </c>
      <c r="F195" s="14">
        <v>4</v>
      </c>
      <c r="G195" s="14">
        <v>1</v>
      </c>
      <c r="H195" s="14">
        <v>2</v>
      </c>
      <c r="I195" s="14">
        <v>0</v>
      </c>
      <c r="J195" s="15">
        <v>0</v>
      </c>
    </row>
    <row r="196" spans="1:10" ht="24" x14ac:dyDescent="0.2">
      <c r="A196" s="9">
        <v>2017</v>
      </c>
      <c r="B196" s="9" t="s">
        <v>147</v>
      </c>
      <c r="C196" s="14">
        <v>162</v>
      </c>
      <c r="D196" s="14">
        <v>97</v>
      </c>
      <c r="E196" s="14">
        <v>53</v>
      </c>
      <c r="F196" s="14">
        <v>6</v>
      </c>
      <c r="G196" s="14">
        <v>3</v>
      </c>
      <c r="H196" s="14">
        <v>1</v>
      </c>
      <c r="I196" s="14">
        <v>2</v>
      </c>
      <c r="J196" s="15">
        <v>0</v>
      </c>
    </row>
    <row r="197" spans="1:10" ht="36" x14ac:dyDescent="0.2">
      <c r="A197" s="9">
        <v>2017</v>
      </c>
      <c r="B197" s="9" t="s">
        <v>164</v>
      </c>
      <c r="C197" s="14">
        <v>0</v>
      </c>
      <c r="D197" s="14">
        <v>0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5">
        <v>0</v>
      </c>
    </row>
    <row r="198" spans="1:10" ht="24" x14ac:dyDescent="0.2">
      <c r="A198" s="9">
        <v>2017</v>
      </c>
      <c r="B198" s="9" t="s">
        <v>106</v>
      </c>
      <c r="C198" s="14">
        <v>24</v>
      </c>
      <c r="D198" s="14">
        <v>6</v>
      </c>
      <c r="E198" s="14">
        <v>14</v>
      </c>
      <c r="F198" s="14">
        <v>4</v>
      </c>
      <c r="G198" s="14">
        <v>0</v>
      </c>
      <c r="H198" s="14">
        <v>0</v>
      </c>
      <c r="I198" s="14">
        <v>0</v>
      </c>
      <c r="J198" s="15">
        <v>0</v>
      </c>
    </row>
    <row r="199" spans="1:10" ht="24" x14ac:dyDescent="0.2">
      <c r="A199" s="9">
        <v>2017</v>
      </c>
      <c r="B199" s="9" t="s">
        <v>148</v>
      </c>
      <c r="C199" s="14">
        <v>168</v>
      </c>
      <c r="D199" s="14">
        <v>68</v>
      </c>
      <c r="E199" s="14">
        <v>76</v>
      </c>
      <c r="F199" s="14">
        <v>16</v>
      </c>
      <c r="G199" s="14">
        <v>5</v>
      </c>
      <c r="H199" s="14">
        <v>1</v>
      </c>
      <c r="I199" s="14">
        <v>1</v>
      </c>
      <c r="J199" s="15">
        <v>1</v>
      </c>
    </row>
    <row r="200" spans="1:10" ht="24" x14ac:dyDescent="0.2">
      <c r="A200" s="9">
        <v>2017</v>
      </c>
      <c r="B200" s="9" t="s">
        <v>122</v>
      </c>
      <c r="C200" s="14">
        <v>20</v>
      </c>
      <c r="D200" s="14">
        <v>11</v>
      </c>
      <c r="E200" s="14">
        <v>8</v>
      </c>
      <c r="F200" s="14">
        <v>1</v>
      </c>
      <c r="G200" s="14">
        <v>0</v>
      </c>
      <c r="H200" s="14">
        <v>0</v>
      </c>
      <c r="I200" s="14">
        <v>0</v>
      </c>
      <c r="J200" s="15">
        <v>0</v>
      </c>
    </row>
    <row r="201" spans="1:10" ht="24" x14ac:dyDescent="0.2">
      <c r="A201" s="9">
        <v>2017</v>
      </c>
      <c r="B201" s="9" t="s">
        <v>126</v>
      </c>
      <c r="C201" s="14">
        <v>57</v>
      </c>
      <c r="D201" s="14">
        <v>22</v>
      </c>
      <c r="E201" s="14">
        <v>23</v>
      </c>
      <c r="F201" s="14">
        <v>7</v>
      </c>
      <c r="G201" s="14">
        <v>5</v>
      </c>
      <c r="H201" s="14">
        <v>0</v>
      </c>
      <c r="I201" s="14">
        <v>0</v>
      </c>
      <c r="J201" s="15">
        <v>0</v>
      </c>
    </row>
    <row r="202" spans="1:10" ht="24" x14ac:dyDescent="0.2">
      <c r="A202" s="9">
        <v>2017</v>
      </c>
      <c r="B202" s="9" t="s">
        <v>123</v>
      </c>
      <c r="C202" s="14">
        <v>37</v>
      </c>
      <c r="D202" s="14">
        <v>26</v>
      </c>
      <c r="E202" s="14">
        <v>10</v>
      </c>
      <c r="F202" s="14">
        <v>0</v>
      </c>
      <c r="G202" s="14">
        <v>0</v>
      </c>
      <c r="H202" s="14">
        <v>1</v>
      </c>
      <c r="I202" s="14">
        <v>0</v>
      </c>
      <c r="J202" s="15">
        <v>0</v>
      </c>
    </row>
    <row r="203" spans="1:10" x14ac:dyDescent="0.2">
      <c r="A203" s="9">
        <v>2017</v>
      </c>
      <c r="B203" s="9" t="s">
        <v>114</v>
      </c>
      <c r="C203" s="14">
        <v>150</v>
      </c>
      <c r="D203" s="14">
        <v>89</v>
      </c>
      <c r="E203" s="14">
        <v>51</v>
      </c>
      <c r="F203" s="14">
        <v>6</v>
      </c>
      <c r="G203" s="14">
        <v>3</v>
      </c>
      <c r="H203" s="14">
        <v>1</v>
      </c>
      <c r="I203" s="14">
        <v>0</v>
      </c>
      <c r="J203" s="15">
        <v>0</v>
      </c>
    </row>
    <row r="204" spans="1:10" x14ac:dyDescent="0.2">
      <c r="A204" s="9">
        <v>2017</v>
      </c>
      <c r="B204" s="9" t="s">
        <v>119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5">
        <v>0</v>
      </c>
    </row>
    <row r="205" spans="1:10" x14ac:dyDescent="0.2">
      <c r="A205" s="9">
        <v>2017</v>
      </c>
      <c r="B205" s="9" t="s">
        <v>115</v>
      </c>
      <c r="C205" s="14">
        <v>193</v>
      </c>
      <c r="D205" s="14">
        <v>140</v>
      </c>
      <c r="E205" s="14">
        <v>45</v>
      </c>
      <c r="F205" s="14">
        <v>6</v>
      </c>
      <c r="G205" s="14">
        <v>1</v>
      </c>
      <c r="H205" s="14">
        <v>1</v>
      </c>
      <c r="I205" s="14">
        <v>0</v>
      </c>
      <c r="J205" s="15">
        <v>0</v>
      </c>
    </row>
    <row r="206" spans="1:10" x14ac:dyDescent="0.2">
      <c r="A206" s="9">
        <v>2017</v>
      </c>
      <c r="B206" s="9" t="s">
        <v>133</v>
      </c>
      <c r="C206" s="14">
        <v>13</v>
      </c>
      <c r="D206" s="14">
        <v>0</v>
      </c>
      <c r="E206" s="14">
        <v>8</v>
      </c>
      <c r="F206" s="14">
        <v>5</v>
      </c>
      <c r="G206" s="14">
        <v>0</v>
      </c>
      <c r="H206" s="14">
        <v>0</v>
      </c>
      <c r="I206" s="14">
        <v>0</v>
      </c>
      <c r="J206" s="15">
        <v>0</v>
      </c>
    </row>
    <row r="207" spans="1:10" x14ac:dyDescent="0.2">
      <c r="A207" s="9">
        <v>2017</v>
      </c>
      <c r="B207" s="9" t="s">
        <v>134</v>
      </c>
      <c r="C207" s="14">
        <v>128</v>
      </c>
      <c r="D207" s="14">
        <v>88</v>
      </c>
      <c r="E207" s="14">
        <v>33</v>
      </c>
      <c r="F207" s="14">
        <v>5</v>
      </c>
      <c r="G207" s="14">
        <v>0</v>
      </c>
      <c r="H207" s="14">
        <v>0</v>
      </c>
      <c r="I207" s="14">
        <v>0</v>
      </c>
      <c r="J207" s="15">
        <v>2</v>
      </c>
    </row>
    <row r="208" spans="1:10" ht="24" x14ac:dyDescent="0.2">
      <c r="A208" s="9">
        <v>2017</v>
      </c>
      <c r="B208" s="9" t="s">
        <v>165</v>
      </c>
      <c r="C208" s="14">
        <v>25</v>
      </c>
      <c r="D208" s="14">
        <v>8</v>
      </c>
      <c r="E208" s="14">
        <v>9</v>
      </c>
      <c r="F208" s="14">
        <v>8</v>
      </c>
      <c r="G208" s="14">
        <v>0</v>
      </c>
      <c r="H208" s="14">
        <v>0</v>
      </c>
      <c r="I208" s="14">
        <v>0</v>
      </c>
      <c r="J208" s="15">
        <v>0</v>
      </c>
    </row>
    <row r="209" spans="1:10" x14ac:dyDescent="0.2">
      <c r="A209" s="9">
        <v>2017</v>
      </c>
      <c r="B209" s="9" t="s">
        <v>120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5">
        <v>0</v>
      </c>
    </row>
    <row r="210" spans="1:10" x14ac:dyDescent="0.2">
      <c r="A210" s="9">
        <v>2017</v>
      </c>
      <c r="B210" s="9" t="s">
        <v>108</v>
      </c>
      <c r="C210" s="14">
        <v>66</v>
      </c>
      <c r="D210" s="14">
        <v>22</v>
      </c>
      <c r="E210" s="14">
        <v>27</v>
      </c>
      <c r="F210" s="14">
        <v>15</v>
      </c>
      <c r="G210" s="14">
        <v>2</v>
      </c>
      <c r="H210" s="14">
        <v>0</v>
      </c>
      <c r="I210" s="14">
        <v>0</v>
      </c>
      <c r="J210" s="15">
        <v>0</v>
      </c>
    </row>
    <row r="211" spans="1:10" x14ac:dyDescent="0.2">
      <c r="A211" s="9">
        <v>2017</v>
      </c>
      <c r="B211" s="9" t="s">
        <v>166</v>
      </c>
      <c r="C211" s="14">
        <v>24</v>
      </c>
      <c r="D211" s="14">
        <v>14</v>
      </c>
      <c r="E211" s="14">
        <v>10</v>
      </c>
      <c r="F211" s="14">
        <v>0</v>
      </c>
      <c r="G211" s="14">
        <v>0</v>
      </c>
      <c r="H211" s="14">
        <v>0</v>
      </c>
      <c r="I211" s="14">
        <v>0</v>
      </c>
      <c r="J211" s="15">
        <v>0</v>
      </c>
    </row>
    <row r="212" spans="1:10" x14ac:dyDescent="0.2">
      <c r="A212" s="9">
        <v>2017</v>
      </c>
      <c r="B212" s="9" t="s">
        <v>149</v>
      </c>
      <c r="C212" s="14">
        <v>71</v>
      </c>
      <c r="D212" s="14">
        <v>26</v>
      </c>
      <c r="E212" s="14">
        <v>28</v>
      </c>
      <c r="F212" s="14">
        <v>13</v>
      </c>
      <c r="G212" s="14">
        <v>1</v>
      </c>
      <c r="H212" s="14">
        <v>2</v>
      </c>
      <c r="I212" s="14">
        <v>1</v>
      </c>
      <c r="J212" s="15">
        <v>0</v>
      </c>
    </row>
    <row r="213" spans="1:10" ht="24" x14ac:dyDescent="0.2">
      <c r="A213" s="9">
        <v>2017</v>
      </c>
      <c r="B213" s="9" t="s">
        <v>153</v>
      </c>
      <c r="C213" s="14">
        <v>101</v>
      </c>
      <c r="D213" s="14">
        <v>69</v>
      </c>
      <c r="E213" s="14">
        <v>25</v>
      </c>
      <c r="F213" s="14">
        <v>5</v>
      </c>
      <c r="G213" s="14">
        <v>1</v>
      </c>
      <c r="H213" s="14">
        <v>1</v>
      </c>
      <c r="I213" s="14">
        <v>0</v>
      </c>
      <c r="J213" s="15">
        <v>0</v>
      </c>
    </row>
    <row r="214" spans="1:10" x14ac:dyDescent="0.2">
      <c r="A214" s="9">
        <v>2017</v>
      </c>
      <c r="B214" s="9" t="s">
        <v>135</v>
      </c>
      <c r="C214" s="14">
        <v>15</v>
      </c>
      <c r="D214" s="14">
        <v>5</v>
      </c>
      <c r="E214" s="14">
        <v>7</v>
      </c>
      <c r="F214" s="14">
        <v>2</v>
      </c>
      <c r="G214" s="14">
        <v>0</v>
      </c>
      <c r="H214" s="14">
        <v>0</v>
      </c>
      <c r="I214" s="14">
        <v>1</v>
      </c>
      <c r="J214" s="15">
        <v>0</v>
      </c>
    </row>
    <row r="215" spans="1:10" x14ac:dyDescent="0.2">
      <c r="A215" s="9">
        <v>2017</v>
      </c>
      <c r="B215" s="9" t="s">
        <v>121</v>
      </c>
      <c r="C215" s="14">
        <v>55</v>
      </c>
      <c r="D215" s="14">
        <v>25</v>
      </c>
      <c r="E215" s="14">
        <v>24</v>
      </c>
      <c r="F215" s="14">
        <v>5</v>
      </c>
      <c r="G215" s="14">
        <v>0</v>
      </c>
      <c r="H215" s="14">
        <v>0</v>
      </c>
      <c r="I215" s="14">
        <v>0</v>
      </c>
      <c r="J215" s="15">
        <v>1</v>
      </c>
    </row>
  </sheetData>
  <pageMargins left="0.7" right="0.7" top="0.75" bottom="0.75" header="0.3" footer="0.3"/>
  <pageSetup orientation="portrait" r:id="rId1"/>
  <headerFooter>
    <oddHeader>&amp;CPacific Gas and Electric Company
2020 RAMP Report
Wildfire
Reliability and Financial Info. for Small Fires</oddHeader>
    <oddFooter>&amp;CDocument Index No.
EO-WF-14
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645A32B7-68FA-4D5C-B265-A95000D8151F}">
  <ds:schemaRefs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FD286D8-8065-4100-8F82-792E9B26CAF6}"/>
</file>

<file path=customXml/itemProps3.xml><?xml version="1.0" encoding="utf-8"?>
<ds:datastoreItem xmlns:ds="http://schemas.openxmlformats.org/officeDocument/2006/customXml" ds:itemID="{0778A4DB-3CB6-4EBD-8C6F-CB8C24E0E01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E14C90-D750-47B9-8480-1F64E014E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Rel_and_Fin_Analysis</vt:lpstr>
      <vt:lpstr>CalFire Financial Consequences</vt:lpstr>
      <vt:lpstr>CalFire Fin. Con.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Chong, Yanping</dc:creator>
  <cp:lastModifiedBy>Chong, Yanping</cp:lastModifiedBy>
  <dcterms:created xsi:type="dcterms:W3CDTF">2020-06-15T00:27:50Z</dcterms:created>
  <dcterms:modified xsi:type="dcterms:W3CDTF">2020-07-16T00:29:56Z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</Properties>
</file>